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P\Desktop\"/>
    </mc:Choice>
  </mc:AlternateContent>
  <xr:revisionPtr revIDLastSave="0" documentId="13_ncr:40009_{EF9AD529-82A7-49A5-BCB3-64FF2DCC4FC1}" xr6:coauthVersionLast="47" xr6:coauthVersionMax="47" xr10:uidLastSave="{00000000-0000-0000-0000-000000000000}"/>
  <bookViews>
    <workbookView xWindow="22035" yWindow="1485" windowWidth="24330" windowHeight="13530"/>
  </bookViews>
  <sheets>
    <sheet name="Sheet1" sheetId="1" r:id="rId1"/>
  </sheets>
  <definedNames>
    <definedName name="_xlnm._FilterDatabase" localSheetId="0" hidden="1">Sheet1!$B$4:$R$44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R31" i="1"/>
  <c r="R39" i="1"/>
  <c r="R26" i="1"/>
  <c r="R24" i="1"/>
  <c r="R28" i="1"/>
  <c r="R34" i="1"/>
  <c r="R8" i="1"/>
  <c r="R20" i="1"/>
  <c r="R35" i="1"/>
  <c r="R25" i="1"/>
  <c r="R16" i="1"/>
  <c r="R23" i="1"/>
  <c r="R7" i="1"/>
  <c r="R19" i="1"/>
  <c r="R12" i="1"/>
  <c r="R15" i="1"/>
  <c r="R30" i="1"/>
  <c r="R33" i="1"/>
  <c r="R37" i="1"/>
  <c r="R40" i="1"/>
  <c r="R27" i="1"/>
  <c r="R38" i="1"/>
  <c r="R11" i="1"/>
  <c r="R18" i="1"/>
  <c r="R5" i="1"/>
  <c r="R13" i="1"/>
  <c r="R42" i="1"/>
  <c r="R17" i="1"/>
  <c r="R41" i="1"/>
  <c r="R21" i="1"/>
  <c r="R36" i="1"/>
  <c r="R6" i="1"/>
  <c r="R29" i="1"/>
  <c r="R14" i="1"/>
  <c r="R22" i="1"/>
  <c r="R32" i="1"/>
  <c r="R43" i="1"/>
  <c r="R44" i="1"/>
  <c r="R10" i="1"/>
  <c r="Q9" i="1"/>
  <c r="Q31" i="1"/>
  <c r="Q39" i="1"/>
  <c r="Q26" i="1"/>
  <c r="Q24" i="1"/>
  <c r="Q28" i="1"/>
  <c r="Q34" i="1"/>
  <c r="Q8" i="1"/>
  <c r="Q20" i="1"/>
  <c r="Q35" i="1"/>
  <c r="Q25" i="1"/>
  <c r="Q16" i="1"/>
  <c r="Q23" i="1"/>
  <c r="Q7" i="1"/>
  <c r="Q19" i="1"/>
  <c r="Q12" i="1"/>
  <c r="Q15" i="1"/>
  <c r="Q30" i="1"/>
  <c r="Q33" i="1"/>
  <c r="Q37" i="1"/>
  <c r="Q40" i="1"/>
  <c r="Q27" i="1"/>
  <c r="Q38" i="1"/>
  <c r="Q11" i="1"/>
  <c r="Q18" i="1"/>
  <c r="Q5" i="1"/>
  <c r="Q13" i="1"/>
  <c r="Q42" i="1"/>
  <c r="Q17" i="1"/>
  <c r="Q41" i="1"/>
  <c r="Q21" i="1"/>
  <c r="Q36" i="1"/>
  <c r="Q6" i="1"/>
  <c r="Q29" i="1"/>
  <c r="Q14" i="1"/>
  <c r="Q22" i="1"/>
  <c r="Q32" i="1"/>
  <c r="Q43" i="1"/>
  <c r="Q44" i="1"/>
  <c r="Q10" i="1"/>
  <c r="E4" i="1"/>
  <c r="F4" i="1"/>
  <c r="G4" i="1"/>
  <c r="H4" i="1"/>
  <c r="I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<sst xmlns="http://schemas.openxmlformats.org/spreadsheetml/2006/main" count="102" uniqueCount="63">
  <si>
    <t xml:space="preserve">     Estimated foreign holdings of U.S. Treasury marketable and non-marketable bills, bonds, and notes reported under the Treasury</t>
  </si>
  <si>
    <t xml:space="preserve">     International Capital (TIC) reporting system are based on monthly data on holdings of Treasury bonds and notes</t>
  </si>
  <si>
    <t xml:space="preserve">     as reported on TIC Form SLT, Aggregate Holdings of Long-Term Securities by U.S. and Foreign Residents</t>
  </si>
  <si>
    <t xml:space="preserve">     and on TIC Form BL2, Report of Customers' U.S. Dollar Liabilities to Foreign Residents.</t>
  </si>
  <si>
    <t>Japan</t>
  </si>
  <si>
    <t>Belgium</t>
  </si>
  <si>
    <t>Luxembourg</t>
  </si>
  <si>
    <t>Switzerland</t>
  </si>
  <si>
    <t>Canada</t>
  </si>
  <si>
    <t>Ireland</t>
  </si>
  <si>
    <t>Taiwan</t>
  </si>
  <si>
    <t>India</t>
  </si>
  <si>
    <t>Brazil</t>
  </si>
  <si>
    <t>Singapore</t>
  </si>
  <si>
    <t>France</t>
  </si>
  <si>
    <t>Korea</t>
  </si>
  <si>
    <t>Norway</t>
  </si>
  <si>
    <t>Germany</t>
  </si>
  <si>
    <t>Bermuda</t>
  </si>
  <si>
    <t>Netherlands</t>
  </si>
  <si>
    <t>Australia</t>
  </si>
  <si>
    <t>Mexico</t>
  </si>
  <si>
    <t>Thailand</t>
  </si>
  <si>
    <t>Philippines</t>
  </si>
  <si>
    <t>Israel</t>
  </si>
  <si>
    <t>Kuwait</t>
  </si>
  <si>
    <t>Iraq</t>
  </si>
  <si>
    <t>Poland</t>
  </si>
  <si>
    <t>Spain</t>
  </si>
  <si>
    <t>Italy</t>
  </si>
  <si>
    <t>Colombia</t>
  </si>
  <si>
    <t>Sweden</t>
  </si>
  <si>
    <t>Bahamas</t>
  </si>
  <si>
    <t>Vietnam</t>
  </si>
  <si>
    <t>Chile</t>
  </si>
  <si>
    <t>Peru</t>
  </si>
  <si>
    <t>United Kingdom</t>
  </si>
  <si>
    <t>China</t>
  </si>
  <si>
    <t>Cayman Islands</t>
  </si>
  <si>
    <t>Hong Kong</t>
  </si>
  <si>
    <t>Saudi Arabia</t>
  </si>
  <si>
    <t>UAE</t>
  </si>
  <si>
    <t>All Others</t>
  </si>
  <si>
    <t>Grand Totals</t>
  </si>
  <si>
    <t>Country</t>
  </si>
  <si>
    <t>% Change in 2022</t>
  </si>
  <si>
    <t>Billions of Dollars</t>
  </si>
  <si>
    <t>% US Treasury Securities Jan 2023 (Foreign)</t>
  </si>
  <si>
    <t>Non-NATO</t>
  </si>
  <si>
    <t>NATO</t>
  </si>
  <si>
    <t>BRICS</t>
  </si>
  <si>
    <t>NATO***</t>
  </si>
  <si>
    <t>Alliance(s)</t>
  </si>
  <si>
    <t>Note</t>
  </si>
  <si>
    <t>Taxation Haven</t>
  </si>
  <si>
    <t>Red Denotes Decrease from December 22</t>
  </si>
  <si>
    <t>BRICS***</t>
  </si>
  <si>
    <t>Grand Total</t>
  </si>
  <si>
    <t xml:space="preserve">Source: </t>
  </si>
  <si>
    <t>https://ticdata.treasury.gov/Publish/mfh.txt</t>
  </si>
  <si>
    <t>Foreign Holdings of US Treasury %</t>
  </si>
  <si>
    <t>Alliances Mar 23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</si>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</sst>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409]mmmm\-yy;@"/>
    <numFmt numFmtId="170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0" fontId="1" fillId="0" borderId="0" xfId="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0" fontId="1" fillId="0" borderId="2" xfId="1" applyNumberFormat="1" applyFont="1" applyBorder="1" applyAlignment="1">
      <alignment horizontal="center"/>
    </xf>
    <xf numFmtId="170" fontId="1" fillId="0" borderId="3" xfId="1" applyNumberFormat="1" applyFont="1" applyBorder="1" applyAlignment="1">
      <alignment horizontal="center"/>
    </xf>
    <xf numFmtId="170" fontId="1" fillId="4" borderId="0" xfId="1" applyNumberFormat="1" applyFont="1" applyFill="1" applyAlignment="1">
      <alignment horizontal="center"/>
    </xf>
    <xf numFmtId="0" fontId="3" fillId="5" borderId="0" xfId="0" applyFont="1" applyFill="1" applyAlignment="1">
      <alignment vertical="center"/>
    </xf>
    <xf numFmtId="170" fontId="1" fillId="5" borderId="0" xfId="1" applyNumberFormat="1" applyFont="1" applyFill="1" applyAlignment="1">
      <alignment horizontal="center"/>
    </xf>
    <xf numFmtId="170" fontId="2" fillId="0" borderId="0" xfId="1" applyNumberFormat="1" applyFont="1" applyAlignment="1">
      <alignment horizontal="center"/>
    </xf>
    <xf numFmtId="0" fontId="0" fillId="0" borderId="0" xfId="0" pivotButton="1"/>
    <xf numFmtId="170" fontId="0" fillId="0" borderId="0" xfId="0" applyNumberFormat="1"/>
  </cellXfs>
  <cellStyles count="2">
    <cellStyle name="Normal" xfId="0" builtinId="0"/>
    <cellStyle name="Percent" xfId="1" builtinId="5"/>
  </cellStyles>
  <dxfs count="2">
    <dxf>
      <font>
        <b/>
        <i val="0"/>
        <color auto="1"/>
      </font>
      <fill>
        <patternFill>
          <bgColor theme="7" tint="0.59996337778862885"/>
        </patternFill>
      </fill>
    </dxf>
    <dxf>
      <numFmt numFmtId="170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U.S. Treasury</a:t>
            </a:r>
            <a:r>
              <a:rPr lang="en-US" b="1" baseline="0"/>
              <a:t> Holdings Abroad in Billions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&amp; Change in Percent Holdings Since January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January-23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6.16570302608174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1A-4868-A0D9-19DB3A8AD3DB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A-4868-A0D9-19DB3A8AD3DB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1A-4868-A0D9-19DB3A8AD3DB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A-4868-A0D9-19DB3A8AD3DB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A-4868-A0D9-19DB3A8AD3DB}"/>
                </c:ext>
              </c:extLst>
            </c:dLbl>
            <c:dLbl>
              <c:idx val="2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1A-4868-A0D9-19DB3A8AD3DB}"/>
                </c:ext>
              </c:extLst>
            </c:dLbl>
            <c:dLbl>
              <c:idx val="2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1A-4868-A0D9-19DB3A8AD3DB}"/>
                </c:ext>
              </c:extLst>
            </c:dLbl>
            <c:dLbl>
              <c:idx val="2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1A-4868-A0D9-19DB3A8AD3DB}"/>
                </c:ext>
              </c:extLst>
            </c:dLbl>
            <c:dLbl>
              <c:idx val="30"/>
              <c:layout>
                <c:manualLayout>
                  <c:x val="5.362829175310886E-3"/>
                  <c:y val="6.987796762892631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1A-4868-A0D9-19DB3A8AD3DB}"/>
                </c:ext>
              </c:extLst>
            </c:dLbl>
            <c:dLbl>
              <c:idx val="3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1A-4868-A0D9-19DB3A8AD3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Sheet1!$D$5:$D$42</c:f>
              <c:numCache>
                <c:formatCode>General</c:formatCode>
                <c:ptCount val="38"/>
                <c:pt idx="0">
                  <c:v>46.1</c:v>
                </c:pt>
                <c:pt idx="1">
                  <c:v>39.5</c:v>
                </c:pt>
                <c:pt idx="2">
                  <c:v>183.9</c:v>
                </c:pt>
                <c:pt idx="3">
                  <c:v>253.4</c:v>
                </c:pt>
                <c:pt idx="4">
                  <c:v>859.4</c:v>
                </c:pt>
                <c:pt idx="5">
                  <c:v>1104.4000000000001</c:v>
                </c:pt>
                <c:pt idx="6">
                  <c:v>52.8</c:v>
                </c:pt>
                <c:pt idx="7">
                  <c:v>105.8</c:v>
                </c:pt>
                <c:pt idx="8">
                  <c:v>43.3</c:v>
                </c:pt>
                <c:pt idx="9">
                  <c:v>36.299999999999997</c:v>
                </c:pt>
                <c:pt idx="10">
                  <c:v>104.4</c:v>
                </c:pt>
                <c:pt idx="11">
                  <c:v>214</c:v>
                </c:pt>
                <c:pt idx="12">
                  <c:v>40.9</c:v>
                </c:pt>
                <c:pt idx="13">
                  <c:v>48.8</c:v>
                </c:pt>
                <c:pt idx="14">
                  <c:v>111</c:v>
                </c:pt>
                <c:pt idx="15">
                  <c:v>234.6</c:v>
                </c:pt>
                <c:pt idx="16">
                  <c:v>40.200000000000003</c:v>
                </c:pt>
                <c:pt idx="17">
                  <c:v>34.200000000000003</c:v>
                </c:pt>
                <c:pt idx="18">
                  <c:v>187.6</c:v>
                </c:pt>
                <c:pt idx="19">
                  <c:v>290.5</c:v>
                </c:pt>
                <c:pt idx="20">
                  <c:v>226.8</c:v>
                </c:pt>
                <c:pt idx="21">
                  <c:v>318.2</c:v>
                </c:pt>
                <c:pt idx="22">
                  <c:v>62.2</c:v>
                </c:pt>
                <c:pt idx="23">
                  <c:v>285.3</c:v>
                </c:pt>
                <c:pt idx="24">
                  <c:v>38.1</c:v>
                </c:pt>
                <c:pt idx="25">
                  <c:v>91.3</c:v>
                </c:pt>
                <c:pt idx="26">
                  <c:v>668.3</c:v>
                </c:pt>
                <c:pt idx="27">
                  <c:v>31.8</c:v>
                </c:pt>
                <c:pt idx="28">
                  <c:v>77.400000000000006</c:v>
                </c:pt>
                <c:pt idx="29">
                  <c:v>254.1</c:v>
                </c:pt>
                <c:pt idx="30">
                  <c:v>232</c:v>
                </c:pt>
                <c:pt idx="31">
                  <c:v>39.5</c:v>
                </c:pt>
                <c:pt idx="32">
                  <c:v>73.7</c:v>
                </c:pt>
                <c:pt idx="33">
                  <c:v>58.2</c:v>
                </c:pt>
                <c:pt idx="34">
                  <c:v>331.1</c:v>
                </c:pt>
                <c:pt idx="35">
                  <c:v>64.900000000000006</c:v>
                </c:pt>
                <c:pt idx="36">
                  <c:v>40.299999999999997</c:v>
                </c:pt>
                <c:pt idx="37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1A-4868-A0D9-19DB3A8AD3DB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December-22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Sheet1!$E$5:$E$42</c:f>
            </c:numRef>
          </c:val>
          <c:extLst>
            <c:ext xmlns:c16="http://schemas.microsoft.com/office/drawing/2014/chart" uri="{C3380CC4-5D6E-409C-BE32-E72D297353CC}">
              <c16:uniqueId val="{0000000B-421A-4868-A0D9-19DB3A8AD3DB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November-22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Sheet1!$F$5:$F$42</c:f>
            </c:numRef>
          </c:val>
          <c:extLst>
            <c:ext xmlns:c16="http://schemas.microsoft.com/office/drawing/2014/chart" uri="{C3380CC4-5D6E-409C-BE32-E72D297353CC}">
              <c16:uniqueId val="{0000000C-421A-4868-A0D9-19DB3A8AD3DB}"/>
            </c:ext>
          </c:extLst>
        </c:ser>
        <c:ser>
          <c:idx val="3"/>
          <c:order val="3"/>
          <c:tx>
            <c:strRef>
              <c:f>Sheet1!$G$4</c:f>
              <c:strCache>
                <c:ptCount val="1"/>
                <c:pt idx="0">
                  <c:v>October-22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Sheet1!$G$5:$G$42</c:f>
            </c:numRef>
          </c:val>
          <c:extLst>
            <c:ext xmlns:c16="http://schemas.microsoft.com/office/drawing/2014/chart" uri="{C3380CC4-5D6E-409C-BE32-E72D297353CC}">
              <c16:uniqueId val="{0000000D-421A-4868-A0D9-19DB3A8AD3DB}"/>
            </c:ext>
          </c:extLst>
        </c:ser>
        <c:ser>
          <c:idx val="4"/>
          <c:order val="4"/>
          <c:tx>
            <c:strRef>
              <c:f>Sheet1!$H$4</c:f>
              <c:strCache>
                <c:ptCount val="1"/>
                <c:pt idx="0">
                  <c:v>September-22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Sheet1!$H$5:$H$42</c:f>
            </c:numRef>
          </c:val>
          <c:extLst>
            <c:ext xmlns:c16="http://schemas.microsoft.com/office/drawing/2014/chart" uri="{C3380CC4-5D6E-409C-BE32-E72D297353CC}">
              <c16:uniqueId val="{0000000E-421A-4868-A0D9-19DB3A8AD3DB}"/>
            </c:ext>
          </c:extLst>
        </c:ser>
        <c:ser>
          <c:idx val="5"/>
          <c:order val="5"/>
          <c:tx>
            <c:strRef>
              <c:f>Sheet1!$I$4</c:f>
              <c:strCache>
                <c:ptCount val="1"/>
                <c:pt idx="0">
                  <c:v>August-22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Sheet1!$I$5:$I$42</c:f>
            </c:numRef>
          </c:val>
          <c:extLst>
            <c:ext xmlns:c16="http://schemas.microsoft.com/office/drawing/2014/chart" uri="{C3380CC4-5D6E-409C-BE32-E72D297353CC}">
              <c16:uniqueId val="{0000000F-421A-4868-A0D9-19DB3A8AD3DB}"/>
            </c:ext>
          </c:extLst>
        </c:ser>
        <c:ser>
          <c:idx val="6"/>
          <c:order val="6"/>
          <c:tx>
            <c:strRef>
              <c:f>Sheet1!$J$4</c:f>
              <c:strCache>
                <c:ptCount val="1"/>
                <c:pt idx="0">
                  <c:v>July-22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Sheet1!$J$5:$J$42</c:f>
            </c:numRef>
          </c:val>
          <c:extLst>
            <c:ext xmlns:c16="http://schemas.microsoft.com/office/drawing/2014/chart" uri="{C3380CC4-5D6E-409C-BE32-E72D297353CC}">
              <c16:uniqueId val="{00000010-421A-4868-A0D9-19DB3A8AD3DB}"/>
            </c:ext>
          </c:extLst>
        </c:ser>
        <c:ser>
          <c:idx val="7"/>
          <c:order val="7"/>
          <c:tx>
            <c:strRef>
              <c:f>Sheet1!$K$4</c:f>
              <c:strCache>
                <c:ptCount val="1"/>
                <c:pt idx="0">
                  <c:v>June-22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Sheet1!$K$5:$K$42</c:f>
            </c:numRef>
          </c:val>
          <c:extLst>
            <c:ext xmlns:c16="http://schemas.microsoft.com/office/drawing/2014/chart" uri="{C3380CC4-5D6E-409C-BE32-E72D297353CC}">
              <c16:uniqueId val="{00000011-421A-4868-A0D9-19DB3A8AD3DB}"/>
            </c:ext>
          </c:extLst>
        </c:ser>
        <c:ser>
          <c:idx val="8"/>
          <c:order val="8"/>
          <c:tx>
            <c:strRef>
              <c:f>Sheet1!$L$4</c:f>
              <c:strCache>
                <c:ptCount val="1"/>
                <c:pt idx="0">
                  <c:v>May-22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Sheet1!$L$5:$L$42</c:f>
            </c:numRef>
          </c:val>
          <c:extLst>
            <c:ext xmlns:c16="http://schemas.microsoft.com/office/drawing/2014/chart" uri="{C3380CC4-5D6E-409C-BE32-E72D297353CC}">
              <c16:uniqueId val="{00000012-421A-4868-A0D9-19DB3A8AD3DB}"/>
            </c:ext>
          </c:extLst>
        </c:ser>
        <c:ser>
          <c:idx val="9"/>
          <c:order val="9"/>
          <c:tx>
            <c:strRef>
              <c:f>Sheet1!$M$4</c:f>
              <c:strCache>
                <c:ptCount val="1"/>
                <c:pt idx="0">
                  <c:v>April-22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Sheet1!$M$5:$M$42</c:f>
            </c:numRef>
          </c:val>
          <c:extLst>
            <c:ext xmlns:c16="http://schemas.microsoft.com/office/drawing/2014/chart" uri="{C3380CC4-5D6E-409C-BE32-E72D297353CC}">
              <c16:uniqueId val="{00000013-421A-4868-A0D9-19DB3A8AD3DB}"/>
            </c:ext>
          </c:extLst>
        </c:ser>
        <c:ser>
          <c:idx val="10"/>
          <c:order val="10"/>
          <c:tx>
            <c:strRef>
              <c:f>Sheet1!$N$4</c:f>
              <c:strCache>
                <c:ptCount val="1"/>
                <c:pt idx="0">
                  <c:v>March-22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Sheet1!$N$5:$N$42</c:f>
            </c:numRef>
          </c:val>
          <c:extLst>
            <c:ext xmlns:c16="http://schemas.microsoft.com/office/drawing/2014/chart" uri="{C3380CC4-5D6E-409C-BE32-E72D297353CC}">
              <c16:uniqueId val="{00000014-421A-4868-A0D9-19DB3A8AD3DB}"/>
            </c:ext>
          </c:extLst>
        </c:ser>
        <c:ser>
          <c:idx val="11"/>
          <c:order val="11"/>
          <c:tx>
            <c:strRef>
              <c:f>Sheet1!$O$4</c:f>
              <c:strCache>
                <c:ptCount val="1"/>
                <c:pt idx="0">
                  <c:v>February-22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Sheet1!$C$5:$C$42</c:f>
              <c:strCache>
                <c:ptCount val="38"/>
                <c:pt idx="0">
                  <c:v>Israel</c:v>
                </c:pt>
                <c:pt idx="1">
                  <c:v>Sweden</c:v>
                </c:pt>
                <c:pt idx="2">
                  <c:v>France</c:v>
                </c:pt>
                <c:pt idx="3">
                  <c:v>Ireland</c:v>
                </c:pt>
                <c:pt idx="4">
                  <c:v>China</c:v>
                </c:pt>
                <c:pt idx="5">
                  <c:v>Japan</c:v>
                </c:pt>
                <c:pt idx="6">
                  <c:v>Thailand</c:v>
                </c:pt>
                <c:pt idx="7">
                  <c:v>Korea</c:v>
                </c:pt>
                <c:pt idx="8">
                  <c:v>Kuwait</c:v>
                </c:pt>
                <c:pt idx="9">
                  <c:v>Vietnam</c:v>
                </c:pt>
                <c:pt idx="10">
                  <c:v>Norway</c:v>
                </c:pt>
                <c:pt idx="11">
                  <c:v>Brazil</c:v>
                </c:pt>
                <c:pt idx="12">
                  <c:v>Poland</c:v>
                </c:pt>
                <c:pt idx="13">
                  <c:v>Philippines</c:v>
                </c:pt>
                <c:pt idx="14">
                  <c:v>Saudi Arabia</c:v>
                </c:pt>
                <c:pt idx="15">
                  <c:v>Taiwan</c:v>
                </c:pt>
                <c:pt idx="16">
                  <c:v>Italy</c:v>
                </c:pt>
                <c:pt idx="17">
                  <c:v>Chile</c:v>
                </c:pt>
                <c:pt idx="18">
                  <c:v>Singapore</c:v>
                </c:pt>
                <c:pt idx="19">
                  <c:v>Switzerland</c:v>
                </c:pt>
                <c:pt idx="20">
                  <c:v>Hong Kong</c:v>
                </c:pt>
                <c:pt idx="21">
                  <c:v>Luxembourg</c:v>
                </c:pt>
                <c:pt idx="22">
                  <c:v>Australia</c:v>
                </c:pt>
                <c:pt idx="23">
                  <c:v>Cayman Islands</c:v>
                </c:pt>
                <c:pt idx="24">
                  <c:v>Bahamas</c:v>
                </c:pt>
                <c:pt idx="25">
                  <c:v>Germany</c:v>
                </c:pt>
                <c:pt idx="26">
                  <c:v>United Kingdom</c:v>
                </c:pt>
                <c:pt idx="27">
                  <c:v>Peru</c:v>
                </c:pt>
                <c:pt idx="28">
                  <c:v>Bermuda</c:v>
                </c:pt>
                <c:pt idx="29">
                  <c:v>Canada</c:v>
                </c:pt>
                <c:pt idx="30">
                  <c:v>India</c:v>
                </c:pt>
                <c:pt idx="31">
                  <c:v>Colombia</c:v>
                </c:pt>
                <c:pt idx="32">
                  <c:v>Netherlands</c:v>
                </c:pt>
                <c:pt idx="33">
                  <c:v>Mexico</c:v>
                </c:pt>
                <c:pt idx="34">
                  <c:v>Belgium</c:v>
                </c:pt>
                <c:pt idx="35">
                  <c:v>UAE</c:v>
                </c:pt>
                <c:pt idx="36">
                  <c:v>Spain</c:v>
                </c:pt>
                <c:pt idx="37">
                  <c:v>Iraq</c:v>
                </c:pt>
              </c:strCache>
            </c:strRef>
          </c:cat>
          <c:val>
            <c:numRef>
              <c:f>Sheet1!$O$5:$O$42</c:f>
            </c:numRef>
          </c:val>
          <c:extLst>
            <c:ext xmlns:c16="http://schemas.microsoft.com/office/drawing/2014/chart" uri="{C3380CC4-5D6E-409C-BE32-E72D297353CC}">
              <c16:uniqueId val="{00000015-421A-4868-A0D9-19DB3A8AD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180824"/>
        <c:axId val="1"/>
      </c:barChart>
      <c:lineChart>
        <c:grouping val="standard"/>
        <c:varyColors val="0"/>
        <c:ser>
          <c:idx val="13"/>
          <c:order val="12"/>
          <c:tx>
            <c:strRef>
              <c:f>Sheet1!$Q$4</c:f>
              <c:strCache>
                <c:ptCount val="1"/>
                <c:pt idx="0">
                  <c:v>% Change in 2022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Sheet1!$B$5:$C$42</c:f>
              <c:multiLvlStrCache>
                <c:ptCount val="38"/>
                <c:lvl>
                  <c:pt idx="0">
                    <c:v>Israel</c:v>
                  </c:pt>
                  <c:pt idx="1">
                    <c:v>Sweden</c:v>
                  </c:pt>
                  <c:pt idx="2">
                    <c:v>France</c:v>
                  </c:pt>
                  <c:pt idx="3">
                    <c:v>Ireland</c:v>
                  </c:pt>
                  <c:pt idx="4">
                    <c:v>China</c:v>
                  </c:pt>
                  <c:pt idx="5">
                    <c:v>Japan</c:v>
                  </c:pt>
                  <c:pt idx="6">
                    <c:v>Thailand</c:v>
                  </c:pt>
                  <c:pt idx="7">
                    <c:v>Korea</c:v>
                  </c:pt>
                  <c:pt idx="8">
                    <c:v>Kuwait</c:v>
                  </c:pt>
                  <c:pt idx="9">
                    <c:v>Vietnam</c:v>
                  </c:pt>
                  <c:pt idx="10">
                    <c:v>Norway</c:v>
                  </c:pt>
                  <c:pt idx="11">
                    <c:v>Brazil</c:v>
                  </c:pt>
                  <c:pt idx="12">
                    <c:v>Poland</c:v>
                  </c:pt>
                  <c:pt idx="13">
                    <c:v>Philippines</c:v>
                  </c:pt>
                  <c:pt idx="14">
                    <c:v>Saudi Arabia</c:v>
                  </c:pt>
                  <c:pt idx="15">
                    <c:v>Taiwan</c:v>
                  </c:pt>
                  <c:pt idx="16">
                    <c:v>Italy</c:v>
                  </c:pt>
                  <c:pt idx="17">
                    <c:v>Chile</c:v>
                  </c:pt>
                  <c:pt idx="18">
                    <c:v>Singapore</c:v>
                  </c:pt>
                  <c:pt idx="19">
                    <c:v>Switzerland</c:v>
                  </c:pt>
                  <c:pt idx="20">
                    <c:v>Hong Kong</c:v>
                  </c:pt>
                  <c:pt idx="21">
                    <c:v>Luxembourg</c:v>
                  </c:pt>
                  <c:pt idx="22">
                    <c:v>Australia</c:v>
                  </c:pt>
                  <c:pt idx="23">
                    <c:v>Cayman Islands</c:v>
                  </c:pt>
                  <c:pt idx="24">
                    <c:v>Bahamas</c:v>
                  </c:pt>
                  <c:pt idx="25">
                    <c:v>Germany</c:v>
                  </c:pt>
                  <c:pt idx="26">
                    <c:v>United Kingdom</c:v>
                  </c:pt>
                  <c:pt idx="27">
                    <c:v>Peru</c:v>
                  </c:pt>
                  <c:pt idx="28">
                    <c:v>Bermuda</c:v>
                  </c:pt>
                  <c:pt idx="29">
                    <c:v>Canada</c:v>
                  </c:pt>
                  <c:pt idx="30">
                    <c:v>India</c:v>
                  </c:pt>
                  <c:pt idx="31">
                    <c:v>Colombia</c:v>
                  </c:pt>
                  <c:pt idx="32">
                    <c:v>Netherlands</c:v>
                  </c:pt>
                  <c:pt idx="33">
                    <c:v>Mexico</c:v>
                  </c:pt>
                  <c:pt idx="34">
                    <c:v>Belgium</c:v>
                  </c:pt>
                  <c:pt idx="35">
                    <c:v>UAE</c:v>
                  </c:pt>
                  <c:pt idx="36">
                    <c:v>Spain</c:v>
                  </c:pt>
                  <c:pt idx="37">
                    <c:v>Iraq</c:v>
                  </c:pt>
                </c:lvl>
                <c:lvl>
                  <c:pt idx="0">
                    <c:v>Non-NATO</c:v>
                  </c:pt>
                  <c:pt idx="1">
                    <c:v>NATO***</c:v>
                  </c:pt>
                  <c:pt idx="2">
                    <c:v>NATO</c:v>
                  </c:pt>
                  <c:pt idx="3">
                    <c:v>NATO</c:v>
                  </c:pt>
                  <c:pt idx="4">
                    <c:v>BRICS</c:v>
                  </c:pt>
                  <c:pt idx="5">
                    <c:v>Non-NATO</c:v>
                  </c:pt>
                  <c:pt idx="6">
                    <c:v>BRICS***</c:v>
                  </c:pt>
                  <c:pt idx="7">
                    <c:v>Non-NATO</c:v>
                  </c:pt>
                  <c:pt idx="8">
                    <c:v>Non-NATO</c:v>
                  </c:pt>
                  <c:pt idx="9">
                    <c:v>BRICS***</c:v>
                  </c:pt>
                  <c:pt idx="10">
                    <c:v>NATO</c:v>
                  </c:pt>
                  <c:pt idx="11">
                    <c:v>BRICS</c:v>
                  </c:pt>
                  <c:pt idx="12">
                    <c:v>NATO</c:v>
                  </c:pt>
                  <c:pt idx="13">
                    <c:v>Non-NATO</c:v>
                  </c:pt>
                  <c:pt idx="14">
                    <c:v>BRICS</c:v>
                  </c:pt>
                  <c:pt idx="15">
                    <c:v>Non-NATO</c:v>
                  </c:pt>
                  <c:pt idx="16">
                    <c:v>NATO</c:v>
                  </c:pt>
                  <c:pt idx="17">
                    <c:v>Non-NATO</c:v>
                  </c:pt>
                  <c:pt idx="18">
                    <c:v>BRICS***</c:v>
                  </c:pt>
                  <c:pt idx="19">
                    <c:v>NATO</c:v>
                  </c:pt>
                  <c:pt idx="20">
                    <c:v>BRICS</c:v>
                  </c:pt>
                  <c:pt idx="21">
                    <c:v>NATO</c:v>
                  </c:pt>
                  <c:pt idx="22">
                    <c:v>Non-NATO</c:v>
                  </c:pt>
                  <c:pt idx="23">
                    <c:v>Non-NATO</c:v>
                  </c:pt>
                  <c:pt idx="24">
                    <c:v>Non-NATO</c:v>
                  </c:pt>
                  <c:pt idx="25">
                    <c:v>NATO</c:v>
                  </c:pt>
                  <c:pt idx="26">
                    <c:v>NATO</c:v>
                  </c:pt>
                  <c:pt idx="27">
                    <c:v>Non-NATO</c:v>
                  </c:pt>
                  <c:pt idx="28">
                    <c:v>Non-NATO</c:v>
                  </c:pt>
                  <c:pt idx="29">
                    <c:v>NATO</c:v>
                  </c:pt>
                  <c:pt idx="30">
                    <c:v>Non-NATO</c:v>
                  </c:pt>
                  <c:pt idx="31">
                    <c:v>Non-NATO</c:v>
                  </c:pt>
                  <c:pt idx="32">
                    <c:v>NATO</c:v>
                  </c:pt>
                  <c:pt idx="33">
                    <c:v>Non-NATO</c:v>
                  </c:pt>
                  <c:pt idx="34">
                    <c:v>NATO</c:v>
                  </c:pt>
                  <c:pt idx="35">
                    <c:v>BRICS***</c:v>
                  </c:pt>
                  <c:pt idx="36">
                    <c:v>NATO</c:v>
                  </c:pt>
                  <c:pt idx="37">
                    <c:v>Non-NATO</c:v>
                  </c:pt>
                </c:lvl>
              </c:multiLvlStrCache>
            </c:multiLvlStrRef>
          </c:cat>
          <c:val>
            <c:numRef>
              <c:f>Sheet1!$Q$5:$Q$42</c:f>
              <c:numCache>
                <c:formatCode>0.0%</c:formatCode>
                <c:ptCount val="38"/>
                <c:pt idx="0">
                  <c:v>-0.27742946708463945</c:v>
                </c:pt>
                <c:pt idx="1">
                  <c:v>-0.27522935779816515</c:v>
                </c:pt>
                <c:pt idx="2">
                  <c:v>-0.21039072563331901</c:v>
                </c:pt>
                <c:pt idx="3">
                  <c:v>-0.17887232663642261</c:v>
                </c:pt>
                <c:pt idx="4">
                  <c:v>-0.16869800735151866</c:v>
                </c:pt>
                <c:pt idx="5">
                  <c:v>-0.15039618432187091</c:v>
                </c:pt>
                <c:pt idx="6">
                  <c:v>-0.14975845410628025</c:v>
                </c:pt>
                <c:pt idx="7">
                  <c:v>-0.14539579967689822</c:v>
                </c:pt>
                <c:pt idx="8">
                  <c:v>-0.1442687747035574</c:v>
                </c:pt>
                <c:pt idx="9">
                  <c:v>-0.14184397163120568</c:v>
                </c:pt>
                <c:pt idx="10">
                  <c:v>-9.8445595854922213E-2</c:v>
                </c:pt>
                <c:pt idx="11">
                  <c:v>-9.3604404913172359E-2</c:v>
                </c:pt>
                <c:pt idx="12">
                  <c:v>-8.9086859688195991E-2</c:v>
                </c:pt>
                <c:pt idx="13">
                  <c:v>-7.0476190476190526E-2</c:v>
                </c:pt>
                <c:pt idx="14">
                  <c:v>-7.035175879396989E-2</c:v>
                </c:pt>
                <c:pt idx="15">
                  <c:v>-5.0586806960744642E-2</c:v>
                </c:pt>
                <c:pt idx="16">
                  <c:v>-4.5130641330166234E-2</c:v>
                </c:pt>
                <c:pt idx="17">
                  <c:v>-3.1161473087818539E-2</c:v>
                </c:pt>
                <c:pt idx="18">
                  <c:v>-2.0876826722338204E-2</c:v>
                </c:pt>
                <c:pt idx="19">
                  <c:v>-1.6587677725118408E-2</c:v>
                </c:pt>
                <c:pt idx="20">
                  <c:v>5.3191489361702881E-3</c:v>
                </c:pt>
                <c:pt idx="21">
                  <c:v>1.6613418530351403E-2</c:v>
                </c:pt>
                <c:pt idx="22">
                  <c:v>4.1876046901172526E-2</c:v>
                </c:pt>
                <c:pt idx="23">
                  <c:v>4.851157662624031E-2</c:v>
                </c:pt>
                <c:pt idx="24">
                  <c:v>6.1281337047353841E-2</c:v>
                </c:pt>
                <c:pt idx="25">
                  <c:v>8.3036773428232499E-2</c:v>
                </c:pt>
                <c:pt idx="26">
                  <c:v>9.431799574259031E-2</c:v>
                </c:pt>
                <c:pt idx="27">
                  <c:v>9.6551724137931061E-2</c:v>
                </c:pt>
                <c:pt idx="28">
                  <c:v>0.11047345767575327</c:v>
                </c:pt>
                <c:pt idx="29">
                  <c:v>0.16773897058823531</c:v>
                </c:pt>
                <c:pt idx="30">
                  <c:v>0.16817724068479359</c:v>
                </c:pt>
                <c:pt idx="31">
                  <c:v>0.18618618618618629</c:v>
                </c:pt>
                <c:pt idx="32">
                  <c:v>0.21617161716171618</c:v>
                </c:pt>
                <c:pt idx="33">
                  <c:v>0.31081081081081091</c:v>
                </c:pt>
                <c:pt idx="34">
                  <c:v>0.36255144032921821</c:v>
                </c:pt>
                <c:pt idx="35">
                  <c:v>0.44543429844098015</c:v>
                </c:pt>
                <c:pt idx="36">
                  <c:v>0.47080291970802918</c:v>
                </c:pt>
                <c:pt idx="37">
                  <c:v>0.76068376068376087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21A-4868-A0D9-19DB3A8AD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618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vert="horz" wrap="square" anchor="t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5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180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[Treasury US Holdings Abroad.xlsx]Sheet1!PivotTable15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Percentage</a:t>
            </a:r>
            <a:r>
              <a:rPr lang="en-US" b="1" baseline="0"/>
              <a:t> of US Treasuries (Jan 23)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$7.4 Trillion Abroad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4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bg1">
              <a:lumMod val="7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Sheet1!$C$57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847-4582-AA2A-5D807E7B905B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47-4582-AA2A-5D807E7B905B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47-4582-AA2A-5D807E7B90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7-4582-AA2A-5D807E7B905B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47-4582-AA2A-5D807E7B90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47-4582-AA2A-5D807E7B90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Sheet1!$B$58:$B$64</c:f>
              <c:strCache>
                <c:ptCount val="6"/>
                <c:pt idx="0">
                  <c:v>BRICS</c:v>
                </c:pt>
                <c:pt idx="1">
                  <c:v>BRICS***</c:v>
                </c:pt>
                <c:pt idx="2">
                  <c:v>NATO</c:v>
                </c:pt>
                <c:pt idx="3">
                  <c:v>NATO***</c:v>
                </c:pt>
                <c:pt idx="4">
                  <c:v>Non-NATO</c:v>
                </c:pt>
                <c:pt idx="5">
                  <c:v>Unknown</c:v>
                </c:pt>
              </c:strCache>
            </c:strRef>
          </c:cat>
          <c:val>
            <c:numRef>
              <c:f>Sheet1!$C$58:$C$64</c:f>
              <c:numCache>
                <c:formatCode>0.0%</c:formatCode>
                <c:ptCount val="6"/>
                <c:pt idx="0">
                  <c:v>0.19063829787234043</c:v>
                </c:pt>
                <c:pt idx="1">
                  <c:v>4.6146572104018915E-2</c:v>
                </c:pt>
                <c:pt idx="2">
                  <c:v>0.36343127321850721</c:v>
                </c:pt>
                <c:pt idx="3">
                  <c:v>5.336035123269166E-3</c:v>
                </c:pt>
                <c:pt idx="4">
                  <c:v>0.33541371158392441</c:v>
                </c:pt>
                <c:pt idx="5">
                  <c:v>5.9061127997298207E-2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47-4582-AA2A-5D807E7B9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1257300</xdr:colOff>
      <xdr:row>2</xdr:row>
      <xdr:rowOff>0</xdr:rowOff>
    </xdr:from>
    <xdr:to>
      <xdr:col>32</xdr:col>
      <xdr:colOff>561975</xdr:colOff>
      <xdr:row>32</xdr:row>
      <xdr:rowOff>83344</xdr:rowOff>
    </xdr:to>
    <xdr:graphicFrame macro="">
      <xdr:nvGraphicFramePr>
        <xdr:cNvPr id="1055" name="Chart 2">
          <a:extLst>
            <a:ext uri="{FF2B5EF4-FFF2-40B4-BE49-F238E27FC236}">
              <a16:creationId xmlns:a16="http://schemas.microsoft.com/office/drawing/2014/main" id="{75355130-46FC-954E-F1ED-36C1B1A66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1266825</xdr:colOff>
      <xdr:row>31</xdr:row>
      <xdr:rowOff>161925</xdr:rowOff>
    </xdr:from>
    <xdr:to>
      <xdr:col>28</xdr:col>
      <xdr:colOff>590550</xdr:colOff>
      <xdr:row>49</xdr:row>
      <xdr:rowOff>85725</xdr:rowOff>
    </xdr:to>
    <xdr:graphicFrame macro="">
      <xdr:nvGraphicFramePr>
        <xdr:cNvPr id="1056" name="Chart 3">
          <a:extLst>
            <a:ext uri="{FF2B5EF4-FFF2-40B4-BE49-F238E27FC236}">
              <a16:creationId xmlns:a16="http://schemas.microsoft.com/office/drawing/2014/main" id="{5F85E68F-05A6-31F1-FE9D-853A119F5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285750</xdr:colOff>
      <xdr:row>3</xdr:row>
      <xdr:rowOff>381000</xdr:rowOff>
    </xdr:from>
    <xdr:to>
      <xdr:col>25</xdr:col>
      <xdr:colOff>321469</xdr:colOff>
      <xdr:row>26</xdr:row>
      <xdr:rowOff>35719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AA80FDF-65F9-4F27-822A-3B2D89C9DA4D}"/>
            </a:ext>
          </a:extLst>
        </xdr:cNvPr>
        <xdr:cNvCxnSpPr/>
      </xdr:nvCxnSpPr>
      <xdr:spPr>
        <a:xfrm flipV="1">
          <a:off x="12430125" y="964406"/>
          <a:ext cx="35719" cy="4405313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83343</xdr:colOff>
      <xdr:row>4</xdr:row>
      <xdr:rowOff>166687</xdr:rowOff>
    </xdr:from>
    <xdr:to>
      <xdr:col>25</xdr:col>
      <xdr:colOff>297656</xdr:colOff>
      <xdr:row>7</xdr:row>
      <xdr:rowOff>130968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5A984498-C53A-D47D-4DCB-8B74D2FD3DFB}"/>
            </a:ext>
          </a:extLst>
        </xdr:cNvPr>
        <xdr:cNvSpPr/>
      </xdr:nvSpPr>
      <xdr:spPr>
        <a:xfrm rot="10800000">
          <a:off x="11620499" y="1297781"/>
          <a:ext cx="821532" cy="535781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178593</xdr:colOff>
      <xdr:row>4</xdr:row>
      <xdr:rowOff>119063</xdr:rowOff>
    </xdr:from>
    <xdr:to>
      <xdr:col>24</xdr:col>
      <xdr:colOff>59531</xdr:colOff>
      <xdr:row>7</xdr:row>
      <xdr:rowOff>166687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C7148E4-C1AE-D995-4E5C-02A93E31ADB4}"/>
            </a:ext>
          </a:extLst>
        </xdr:cNvPr>
        <xdr:cNvSpPr txBox="1"/>
      </xdr:nvSpPr>
      <xdr:spPr>
        <a:xfrm>
          <a:off x="9894093" y="1250157"/>
          <a:ext cx="1702594" cy="619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Reducing Holdings since January 2022</a:t>
          </a:r>
        </a:p>
      </xdr:txBody>
    </xdr:sp>
    <xdr:clientData/>
  </xdr:twoCellAnchor>
  <xdr:twoCellAnchor>
    <xdr:from>
      <xdr:col>25</xdr:col>
      <xdr:colOff>330993</xdr:colOff>
      <xdr:row>4</xdr:row>
      <xdr:rowOff>164306</xdr:rowOff>
    </xdr:from>
    <xdr:to>
      <xdr:col>26</xdr:col>
      <xdr:colOff>545306</xdr:colOff>
      <xdr:row>7</xdr:row>
      <xdr:rowOff>128587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D531C1CD-BD4C-79AD-6D3A-E237103682C0}"/>
            </a:ext>
          </a:extLst>
        </xdr:cNvPr>
        <xdr:cNvSpPr/>
      </xdr:nvSpPr>
      <xdr:spPr>
        <a:xfrm>
          <a:off x="12475368" y="1295400"/>
          <a:ext cx="821532" cy="535781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Powers" refreshedDate="45011.779470601854" createdVersion="4" refreshedVersion="4" minRefreshableVersion="3" recordCount="39">
  <cacheSource type="worksheet">
    <worksheetSource ref="B4:R43" sheet="Sheet1"/>
  </cacheSource>
  <cacheFields count="17">
    <cacheField name="Alliance(s)" numFmtId="0">
      <sharedItems containsBlank="1" count="7">
        <s v="Non-NATO"/>
        <s v="NATO***"/>
        <s v="NATO"/>
        <s v="BRICS"/>
        <s v="BRICS***"/>
        <s v="Unknown"/>
        <m u="1"/>
      </sharedItems>
    </cacheField>
    <cacheField name="Country" numFmtId="0">
      <sharedItems/>
    </cacheField>
    <cacheField name="January-23" numFmtId="0">
      <sharedItems containsSemiMixedTypes="0" containsString="0" containsNumber="1" minValue="31.8" maxValue="1104.4000000000001"/>
    </cacheField>
    <cacheField name="December-22" numFmtId="0">
      <sharedItems containsSemiMixedTypes="0" containsString="0" containsNumber="1" minValue="32.1" maxValue="1076.3"/>
    </cacheField>
    <cacheField name="November-22" numFmtId="0">
      <sharedItems containsSemiMixedTypes="0" containsString="0" containsNumber="1" minValue="31" maxValue="1082.3"/>
    </cacheField>
    <cacheField name="October-22" numFmtId="0">
      <sharedItems containsSemiMixedTypes="0" containsString="0" containsNumber="1" minValue="31.1" maxValue="1064.4000000000001"/>
    </cacheField>
    <cacheField name="September-22" numFmtId="0">
      <sharedItems containsSemiMixedTypes="0" containsString="0" containsNumber="1" minValue="32.200000000000003" maxValue="1116.4000000000001"/>
    </cacheField>
    <cacheField name="August-22" numFmtId="0">
      <sharedItems containsSemiMixedTypes="0" containsString="0" containsNumber="1" minValue="29.9" maxValue="1196"/>
    </cacheField>
    <cacheField name="July-22" numFmtId="0">
      <sharedItems containsSemiMixedTypes="0" containsString="0" containsNumber="1" minValue="28.8" maxValue="1230.7"/>
    </cacheField>
    <cacheField name="June-22" numFmtId="0">
      <sharedItems containsSemiMixedTypes="0" containsString="0" containsNumber="1" minValue="27" maxValue="1232.7"/>
    </cacheField>
    <cacheField name="May-22" numFmtId="0">
      <sharedItems containsSemiMixedTypes="0" containsString="0" containsNumber="1" minValue="29.5" maxValue="1219.9000000000001"/>
    </cacheField>
    <cacheField name="April-22" numFmtId="0">
      <sharedItems containsSemiMixedTypes="0" containsString="0" containsNumber="1" minValue="26" maxValue="1215"/>
    </cacheField>
    <cacheField name="March-22" numFmtId="0">
      <sharedItems containsSemiMixedTypes="0" containsString="0" containsNumber="1" minValue="26.2" maxValue="1229"/>
    </cacheField>
    <cacheField name="February-22" numFmtId="0">
      <sharedItems containsSemiMixedTypes="0" containsString="0" containsNumber="1" minValue="24.1" maxValue="1303"/>
    </cacheField>
    <cacheField name="January-22" numFmtId="0">
      <sharedItems containsSemiMixedTypes="0" containsString="0" containsNumber="1" minValue="23.4" maxValue="1299.9000000000001"/>
    </cacheField>
    <cacheField name="% Change in 2022" numFmtId="0">
      <sharedItems containsSemiMixedTypes="0" containsString="0" containsNumber="1" minValue="-0.27742946708463945" maxValue="0.76068376068376087"/>
    </cacheField>
    <cacheField name="% US Treasury Securities Jan 2023 (Foreign)" numFmtId="0">
      <sharedItems containsSemiMixedTypes="0" containsString="0" containsNumber="1" minValue="4.2958459979736572E-3" maxValue="0.14919284025667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s v="Israel"/>
    <n v="46.1"/>
    <n v="47.8"/>
    <n v="52"/>
    <n v="51.1"/>
    <n v="51.2"/>
    <n v="51.1"/>
    <n v="53"/>
    <n v="51.5"/>
    <n v="50.9"/>
    <n v="52"/>
    <n v="59.5"/>
    <n v="66"/>
    <n v="63.8"/>
    <n v="-0.27742946708463945"/>
    <n v="6.2276258020938875E-3"/>
  </r>
  <r>
    <x v="1"/>
    <s v="Sweden"/>
    <n v="39.5"/>
    <n v="42.3"/>
    <n v="48.4"/>
    <n v="46.3"/>
    <n v="47.1"/>
    <n v="48.3"/>
    <n v="50.3"/>
    <n v="48.2"/>
    <n v="48.2"/>
    <n v="53.1"/>
    <n v="53.5"/>
    <n v="55.4"/>
    <n v="54.5"/>
    <n v="-0.27522935779816515"/>
    <n v="5.336035123269166E-3"/>
  </r>
  <r>
    <x v="2"/>
    <s v="France"/>
    <n v="183.9"/>
    <n v="189"/>
    <n v="203.6"/>
    <n v="217.4"/>
    <n v="206.7"/>
    <n v="232.7"/>
    <n v="231.8"/>
    <n v="236.3"/>
    <n v="242.5"/>
    <n v="242.9"/>
    <n v="246"/>
    <n v="238.7"/>
    <n v="232.9"/>
    <n v="-0.21039072563331901"/>
    <n v="2.4842958459979737E-2"/>
  </r>
  <r>
    <x v="2"/>
    <s v="Ireland"/>
    <n v="253.4"/>
    <n v="254.8"/>
    <n v="250.3"/>
    <n v="245.1"/>
    <n v="265.39999999999998"/>
    <n v="275.60000000000002"/>
    <n v="277.5"/>
    <n v="285.60000000000002"/>
    <n v="288.8"/>
    <n v="309.7"/>
    <n v="315.89999999999998"/>
    <n v="314.89999999999998"/>
    <n v="308.60000000000002"/>
    <n v="-0.17887232663642261"/>
    <n v="3.4231678486997638E-2"/>
  </r>
  <r>
    <x v="3"/>
    <s v="China"/>
    <n v="859.4"/>
    <n v="867.1"/>
    <n v="870.2"/>
    <n v="877.9"/>
    <n v="901.7"/>
    <n v="938.6"/>
    <n v="939.2"/>
    <n v="938.8"/>
    <n v="951.8"/>
    <n v="976"/>
    <n v="1013.2"/>
    <n v="1028.7"/>
    <n v="1033.8"/>
    <n v="-0.16869800735151866"/>
    <n v="0.11609591354272206"/>
  </r>
  <r>
    <x v="0"/>
    <s v="Japan"/>
    <n v="1104.4000000000001"/>
    <n v="1076.3"/>
    <n v="1082.3"/>
    <n v="1064.4000000000001"/>
    <n v="1116.4000000000001"/>
    <n v="1196"/>
    <n v="1230.7"/>
    <n v="1232.7"/>
    <n v="1219.9000000000001"/>
    <n v="1215"/>
    <n v="1229"/>
    <n v="1303"/>
    <n v="1299.9000000000001"/>
    <n v="-0.15039618432187091"/>
    <n v="0.14919284025667007"/>
  </r>
  <r>
    <x v="4"/>
    <s v="Thailand"/>
    <n v="52.8"/>
    <n v="46"/>
    <n v="41.4"/>
    <n v="43"/>
    <n v="43.3"/>
    <n v="47.5"/>
    <n v="48"/>
    <n v="49"/>
    <n v="49.4"/>
    <n v="57.2"/>
    <n v="63.7"/>
    <n v="61.6"/>
    <n v="62.1"/>
    <n v="-0.14975845410628025"/>
    <n v="7.1327254305977705E-3"/>
  </r>
  <r>
    <x v="0"/>
    <s v="Korea"/>
    <n v="105.8"/>
    <n v="102.9"/>
    <n v="100.3"/>
    <n v="98.7"/>
    <n v="104.9"/>
    <n v="117.5"/>
    <n v="111.9"/>
    <n v="111.9"/>
    <n v="115.3"/>
    <n v="117.3"/>
    <n v="118.9"/>
    <n v="121.9"/>
    <n v="123.8"/>
    <n v="-0.14539579967689822"/>
    <n v="1.4292468760553867E-2"/>
  </r>
  <r>
    <x v="0"/>
    <s v="Kuwait"/>
    <n v="43.3"/>
    <n v="48.5"/>
    <n v="50.8"/>
    <n v="50.3"/>
    <n v="50.2"/>
    <n v="51.1"/>
    <n v="49.5"/>
    <n v="46"/>
    <n v="46.3"/>
    <n v="46.1"/>
    <n v="46.8"/>
    <n v="50.6"/>
    <n v="50.6"/>
    <n v="-0.1442687747035574"/>
    <n v="5.8493752110773383E-3"/>
  </r>
  <r>
    <x v="4"/>
    <s v="Vietnam"/>
    <n v="36.299999999999997"/>
    <n v="36.9"/>
    <n v="35.6"/>
    <n v="36.200000000000003"/>
    <n v="37.1"/>
    <n v="38.200000000000003"/>
    <n v="39.9"/>
    <n v="39.200000000000003"/>
    <n v="39.1"/>
    <n v="40.1"/>
    <n v="40.700000000000003"/>
    <n v="41.4"/>
    <n v="42.3"/>
    <n v="-0.14184397163120568"/>
    <n v="4.9037487335359675E-3"/>
  </r>
  <r>
    <x v="2"/>
    <s v="Norway"/>
    <n v="104.4"/>
    <n v="92"/>
    <n v="97.7"/>
    <n v="95.7"/>
    <n v="99.6"/>
    <n v="111.1"/>
    <n v="112.5"/>
    <n v="112.9"/>
    <n v="109"/>
    <n v="115.6"/>
    <n v="116.7"/>
    <n v="120.1"/>
    <n v="115.8"/>
    <n v="-9.8445595854922213E-2"/>
    <n v="1.4103343465045593E-2"/>
  </r>
  <r>
    <x v="3"/>
    <s v="Brazil"/>
    <n v="214"/>
    <n v="217.4"/>
    <n v="225.9"/>
    <n v="220.1"/>
    <n v="221.8"/>
    <n v="227.3"/>
    <n v="232.9"/>
    <n v="226.1"/>
    <n v="228.4"/>
    <n v="229.2"/>
    <n v="233.3"/>
    <n v="237.4"/>
    <n v="236.1"/>
    <n v="-9.3604404913172359E-2"/>
    <n v="2.8909152313407634E-2"/>
  </r>
  <r>
    <x v="2"/>
    <s v="Poland"/>
    <n v="40.9"/>
    <n v="37.700000000000003"/>
    <n v="38.200000000000003"/>
    <n v="34.700000000000003"/>
    <n v="33"/>
    <n v="33.9"/>
    <n v="36.200000000000003"/>
    <n v="35.299999999999997"/>
    <n v="36"/>
    <n v="37"/>
    <n v="39.200000000000003"/>
    <n v="45.5"/>
    <n v="44.9"/>
    <n v="-8.9086859688195991E-2"/>
    <n v="5.5251604187774401E-3"/>
  </r>
  <r>
    <x v="0"/>
    <s v="Philippines"/>
    <n v="48.8"/>
    <n v="48.3"/>
    <n v="47.8"/>
    <n v="47"/>
    <n v="51.2"/>
    <n v="50.9"/>
    <n v="51.2"/>
    <n v="49.7"/>
    <n v="50.6"/>
    <n v="50.9"/>
    <n v="52.5"/>
    <n v="53.9"/>
    <n v="52.5"/>
    <n v="-7.0476190476190526E-2"/>
    <n v="6.5923674434312726E-3"/>
  </r>
  <r>
    <x v="3"/>
    <s v="Saudi Arabia"/>
    <n v="111"/>
    <n v="119.7"/>
    <n v="121.4"/>
    <n v="120.7"/>
    <n v="121"/>
    <n v="122.1"/>
    <n v="121.6"/>
    <n v="119.2"/>
    <n v="114.7"/>
    <n v="115.7"/>
    <n v="115.5"/>
    <n v="116.7"/>
    <n v="119.4"/>
    <n v="-7.035175879396989E-2"/>
    <n v="1.4994934143870315E-2"/>
  </r>
  <r>
    <x v="0"/>
    <s v="Taiwan"/>
    <n v="234.6"/>
    <n v="225.5"/>
    <n v="223.9"/>
    <n v="214.6"/>
    <n v="215.3"/>
    <n v="231.5"/>
    <n v="238.2"/>
    <n v="232.3"/>
    <n v="229.1"/>
    <n v="226.9"/>
    <n v="236.9"/>
    <n v="247"/>
    <n v="247.1"/>
    <n v="-5.0586806960744642E-2"/>
    <n v="3.1691995947315095E-2"/>
  </r>
  <r>
    <x v="2"/>
    <s v="Italy"/>
    <n v="40.200000000000003"/>
    <n v="39.200000000000003"/>
    <n v="38.1"/>
    <n v="36.799999999999997"/>
    <n v="36.799999999999997"/>
    <n v="37.9"/>
    <n v="40.200000000000003"/>
    <n v="40.4"/>
    <n v="41.9"/>
    <n v="42.6"/>
    <n v="44.2"/>
    <n v="45.4"/>
    <n v="42.1"/>
    <n v="-4.5130641330166234E-2"/>
    <n v="5.430597771023303E-3"/>
  </r>
  <r>
    <x v="0"/>
    <s v="Chile"/>
    <n v="34.200000000000003"/>
    <n v="34"/>
    <n v="34.1"/>
    <n v="33.799999999999997"/>
    <n v="34"/>
    <n v="36"/>
    <n v="38.1"/>
    <n v="40.5"/>
    <n v="39.4"/>
    <n v="36.5"/>
    <n v="37.4"/>
    <n v="37.200000000000003"/>
    <n v="35.299999999999997"/>
    <n v="-3.1161473087818539E-2"/>
    <n v="4.6200607902735563E-3"/>
  </r>
  <r>
    <x v="4"/>
    <s v="Singapore"/>
    <n v="187.6"/>
    <n v="182.9"/>
    <n v="186.2"/>
    <n v="175.8"/>
    <n v="176.4"/>
    <n v="188.3"/>
    <n v="187.2"/>
    <n v="180.9"/>
    <n v="177.1"/>
    <n v="182.1"/>
    <n v="190.9"/>
    <n v="192"/>
    <n v="191.6"/>
    <n v="-2.0876826722338204E-2"/>
    <n v="2.5342789598108748E-2"/>
  </r>
  <r>
    <x v="2"/>
    <s v="Switzerland"/>
    <n v="290.5"/>
    <n v="269.7"/>
    <n v="266.5"/>
    <n v="258.39999999999998"/>
    <n v="273.3"/>
    <n v="290.60000000000002"/>
    <n v="283.10000000000002"/>
    <n v="291.5"/>
    <n v="287.10000000000002"/>
    <n v="268"/>
    <n v="270.7"/>
    <n v="278"/>
    <n v="295.39999999999998"/>
    <n v="-1.6587677725118408E-2"/>
    <n v="3.9243498817966904E-2"/>
  </r>
  <r>
    <x v="3"/>
    <s v="Hong Kong"/>
    <n v="226.8"/>
    <n v="221"/>
    <n v="201"/>
    <n v="185"/>
    <n v="178.7"/>
    <n v="189.8"/>
    <n v="192.8"/>
    <n v="187.3"/>
    <n v="185.6"/>
    <n v="195"/>
    <n v="207.7"/>
    <n v="205.4"/>
    <n v="225.6"/>
    <n v="5.3191489361702881E-3"/>
    <n v="3.0638297872340427E-2"/>
  </r>
  <r>
    <x v="2"/>
    <s v="Luxembourg"/>
    <n v="318.2"/>
    <n v="329.4"/>
    <n v="311.10000000000002"/>
    <n v="298.39999999999998"/>
    <n v="299.89999999999998"/>
    <n v="308.39999999999998"/>
    <n v="306.5"/>
    <n v="309.3"/>
    <n v="296.5"/>
    <n v="296.2"/>
    <n v="303.2"/>
    <n v="316.39999999999998"/>
    <n v="313"/>
    <n v="1.6613418530351403E-2"/>
    <n v="4.2985477879094902E-2"/>
  </r>
  <r>
    <x v="0"/>
    <s v="Australia"/>
    <n v="62.2"/>
    <n v="57.1"/>
    <n v="58.3"/>
    <n v="58.5"/>
    <n v="56.3"/>
    <n v="56.2"/>
    <n v="56.3"/>
    <n v="54.3"/>
    <n v="57.2"/>
    <n v="60.2"/>
    <n v="59.2"/>
    <n v="60.6"/>
    <n v="59.7"/>
    <n v="4.1876046901172526E-2"/>
    <n v="8.402566700439042E-3"/>
  </r>
  <r>
    <x v="0"/>
    <s v="Cayman Islands"/>
    <n v="285.3"/>
    <n v="283.8"/>
    <n v="283.5"/>
    <n v="291.7"/>
    <n v="301.5"/>
    <n v="308.60000000000002"/>
    <n v="293.39999999999998"/>
    <n v="302.3"/>
    <n v="295.39999999999998"/>
    <n v="292.5"/>
    <n v="293.89999999999998"/>
    <n v="275.89999999999998"/>
    <n v="272.10000000000002"/>
    <n v="4.851157662624031E-2"/>
    <n v="3.8541033434650457E-2"/>
  </r>
  <r>
    <x v="0"/>
    <s v="Bahamas"/>
    <n v="38.1"/>
    <n v="46"/>
    <n v="44.1"/>
    <n v="45.1"/>
    <n v="41.3"/>
    <n v="40"/>
    <n v="35.700000000000003"/>
    <n v="30.3"/>
    <n v="30"/>
    <n v="39.5"/>
    <n v="36.1"/>
    <n v="33.5"/>
    <n v="35.9"/>
    <n v="6.1281337047353841E-2"/>
    <n v="5.1469098277608918E-3"/>
  </r>
  <r>
    <x v="2"/>
    <s v="Germany"/>
    <n v="91.3"/>
    <n v="100.7"/>
    <n v="90"/>
    <n v="85.9"/>
    <n v="83.9"/>
    <n v="88.8"/>
    <n v="87.5"/>
    <n v="95.4"/>
    <n v="91.6"/>
    <n v="92.8"/>
    <n v="93.8"/>
    <n v="90.5"/>
    <n v="84.3"/>
    <n v="8.3036773428232499E-2"/>
    <n v="1.2333671057075312E-2"/>
  </r>
  <r>
    <x v="2"/>
    <s v="United Kingdom"/>
    <n v="668.3"/>
    <n v="654.5"/>
    <n v="645.79999999999995"/>
    <n v="641.29999999999995"/>
    <n v="664.8"/>
    <n v="646.5"/>
    <n v="636.6"/>
    <n v="617.29999999999995"/>
    <n v="636.5"/>
    <n v="614.29999999999995"/>
    <n v="636.5"/>
    <n v="627"/>
    <n v="610.70000000000005"/>
    <n v="9.431799574259031E-2"/>
    <n v="9.0280310705842609E-2"/>
  </r>
  <r>
    <x v="0"/>
    <s v="Peru"/>
    <n v="31.8"/>
    <n v="32.1"/>
    <n v="31"/>
    <n v="31.1"/>
    <n v="32.200000000000003"/>
    <n v="32.4"/>
    <n v="32"/>
    <n v="30.8"/>
    <n v="29.9"/>
    <n v="30.3"/>
    <n v="29.9"/>
    <n v="29.5"/>
    <n v="29"/>
    <n v="9.6551724137931061E-2"/>
    <n v="4.2958459979736572E-3"/>
  </r>
  <r>
    <x v="0"/>
    <s v="Bermuda"/>
    <n v="77.400000000000006"/>
    <n v="81.5"/>
    <n v="83.6"/>
    <n v="83.6"/>
    <n v="82.6"/>
    <n v="82.7"/>
    <n v="82.3"/>
    <n v="79.5"/>
    <n v="77.400000000000006"/>
    <n v="75.2"/>
    <n v="73"/>
    <n v="71.2"/>
    <n v="69.7"/>
    <n v="0.11047345767575327"/>
    <n v="1.0455927051671733E-2"/>
  </r>
  <r>
    <x v="2"/>
    <s v="Canada"/>
    <n v="254.1"/>
    <n v="215.1"/>
    <n v="228.7"/>
    <n v="218.2"/>
    <n v="199.9"/>
    <n v="228.2"/>
    <n v="227.9"/>
    <n v="206.2"/>
    <n v="225.5"/>
    <n v="234.7"/>
    <n v="236.5"/>
    <n v="224.1"/>
    <n v="217.6"/>
    <n v="0.16773897058823531"/>
    <n v="3.4326241134751773E-2"/>
  </r>
  <r>
    <x v="0"/>
    <s v="India"/>
    <n v="232"/>
    <n v="224.1"/>
    <n v="219"/>
    <n v="213"/>
    <n v="212.6"/>
    <n v="221.2"/>
    <n v="212"/>
    <n v="208.8"/>
    <n v="203.7"/>
    <n v="199"/>
    <n v="199.8"/>
    <n v="199.8"/>
    <n v="198.6"/>
    <n v="0.16817724068479359"/>
    <n v="3.1340763255656871E-2"/>
  </r>
  <r>
    <x v="0"/>
    <s v="Colombia"/>
    <n v="39.5"/>
    <n v="39.799999999999997"/>
    <n v="35.700000000000003"/>
    <n v="33.799999999999997"/>
    <n v="34.4"/>
    <n v="34"/>
    <n v="35.1"/>
    <n v="34.9"/>
    <n v="34.9"/>
    <n v="35.4"/>
    <n v="34.5"/>
    <n v="34"/>
    <n v="33.299999999999997"/>
    <n v="0.18618618618618629"/>
    <n v="5.336035123269166E-3"/>
  </r>
  <r>
    <x v="2"/>
    <s v="Netherlands"/>
    <n v="73.7"/>
    <n v="67.400000000000006"/>
    <n v="71.900000000000006"/>
    <n v="63.8"/>
    <n v="66.2"/>
    <n v="66.3"/>
    <n v="66.400000000000006"/>
    <n v="64.5"/>
    <n v="64.400000000000006"/>
    <n v="63.1"/>
    <n v="64.7"/>
    <n v="65.5"/>
    <n v="60.6"/>
    <n v="0.21617161716171618"/>
    <n v="9.9560959135427222E-3"/>
  </r>
  <r>
    <x v="0"/>
    <s v="Mexico"/>
    <n v="58.2"/>
    <n v="58.6"/>
    <n v="57.2"/>
    <n v="56.4"/>
    <n v="53.9"/>
    <n v="53.3"/>
    <n v="49.5"/>
    <n v="48.8"/>
    <n v="48"/>
    <n v="47.3"/>
    <n v="47.7"/>
    <n v="47.1"/>
    <n v="44.4"/>
    <n v="0.31081081081081091"/>
    <n v="7.8622087132725442E-3"/>
  </r>
  <r>
    <x v="2"/>
    <s v="Belgium"/>
    <n v="331.1"/>
    <n v="354.3"/>
    <n v="332.9"/>
    <n v="327.2"/>
    <n v="325"/>
    <n v="287.8"/>
    <n v="285.39999999999998"/>
    <n v="273.5"/>
    <n v="268.2"/>
    <n v="255.6"/>
    <n v="264.5"/>
    <n v="258.39999999999998"/>
    <n v="243"/>
    <n v="0.36255144032921821"/>
    <n v="4.4728132387706857E-2"/>
  </r>
  <r>
    <x v="4"/>
    <s v="UAE"/>
    <n v="64.900000000000006"/>
    <n v="58.6"/>
    <n v="59.5"/>
    <n v="53.9"/>
    <n v="47.9"/>
    <n v="48.2"/>
    <n v="41.6"/>
    <n v="40.1"/>
    <n v="38.4"/>
    <n v="41.9"/>
    <n v="45.8"/>
    <n v="46.5"/>
    <n v="44.9"/>
    <n v="0.44543429844098015"/>
    <n v="8.767308341776428E-3"/>
  </r>
  <r>
    <x v="2"/>
    <s v="Spain"/>
    <n v="40.299999999999997"/>
    <n v="36.9"/>
    <n v="36"/>
    <n v="31.9"/>
    <n v="33"/>
    <n v="29.9"/>
    <n v="28.8"/>
    <n v="27"/>
    <n v="29.5"/>
    <n v="26"/>
    <n v="27"/>
    <n v="29"/>
    <n v="27.4"/>
    <n v="0.47080291970802918"/>
    <n v="5.4441067207024654E-3"/>
  </r>
  <r>
    <x v="0"/>
    <s v="Iraq"/>
    <n v="41.2"/>
    <n v="40.799999999999997"/>
    <n v="39.700000000000003"/>
    <n v="38"/>
    <n v="36.9"/>
    <n v="35.6"/>
    <n v="34.6"/>
    <n v="32"/>
    <n v="32.9"/>
    <n v="28.3"/>
    <n v="26.2"/>
    <n v="24.1"/>
    <n v="23.4"/>
    <n v="0.76068376068376087"/>
    <n v="5.5656872678149279E-3"/>
  </r>
  <r>
    <x v="5"/>
    <s v="All Others"/>
    <n v="437.2"/>
    <n v="439.2"/>
    <n v="424.9"/>
    <n v="408.3"/>
    <n v="414.1"/>
    <n v="408.5"/>
    <n v="407.7"/>
    <n v="407.2"/>
    <n v="400.1"/>
    <n v="402"/>
    <n v="399.6"/>
    <n v="409.8"/>
    <n v="410"/>
    <n v="6.6341463414634122E-2"/>
    <n v="5.906112799729820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 rowHeaderCaption="Alliances Mar 23">
  <location ref="B57:C64" firstHeaderRow="1" firstDataRow="1" firstDataCol="1"/>
  <pivotFields count="17">
    <pivotField axis="axisRow" showAll="0">
      <items count="8">
        <item x="3"/>
        <item x="4"/>
        <item x="2"/>
        <item x="1"/>
        <item x="0"/>
        <item m="1"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0" showAll="0"/>
    <pivotField dataField="1" numFmtId="17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Foreign Holdings of US Treasury %" fld="16" baseField="0" baseItem="0" numFmtId="170"/>
  </dataFields>
  <formats count="1">
    <format dxfId="1">
      <pivotArea outline="0" collapsedLevelsAreSubtotals="1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4"/>
  <sheetViews>
    <sheetView showGridLines="0" tabSelected="1" zoomScale="80" zoomScaleNormal="80" workbookViewId="0">
      <selection activeCell="AI4" sqref="AI4"/>
    </sheetView>
  </sheetViews>
  <sheetFormatPr defaultRowHeight="15" outlineLevelCol="1" x14ac:dyDescent="0.25"/>
  <cols>
    <col min="2" max="2" width="17.85546875" bestFit="1" customWidth="1"/>
    <col min="3" max="3" width="31.85546875" bestFit="1" customWidth="1"/>
    <col min="4" max="4" width="11.85546875" style="3" customWidth="1"/>
    <col min="5" max="5" width="12.85546875" style="3" hidden="1" customWidth="1" outlineLevel="1"/>
    <col min="6" max="6" width="13.28515625" style="3" hidden="1" customWidth="1" outlineLevel="1"/>
    <col min="7" max="7" width="10.85546875" style="3" hidden="1" customWidth="1" outlineLevel="1"/>
    <col min="8" max="8" width="13.7109375" style="3" hidden="1" customWidth="1" outlineLevel="1"/>
    <col min="9" max="14" width="9.85546875" style="3" hidden="1" customWidth="1" outlineLevel="1"/>
    <col min="15" max="15" width="11.5703125" style="3" hidden="1" customWidth="1" outlineLevel="1"/>
    <col min="16" max="16" width="12.28515625" style="3" customWidth="1" collapsed="1"/>
    <col min="17" max="17" width="10.5703125" style="3" customWidth="1"/>
    <col min="18" max="18" width="19.42578125" style="3" customWidth="1"/>
    <col min="19" max="19" width="14.5703125" customWidth="1"/>
  </cols>
  <sheetData>
    <row r="2" spans="2:19" x14ac:dyDescent="0.25">
      <c r="C2" s="2"/>
    </row>
    <row r="3" spans="2:19" ht="15.75" thickBot="1" x14ac:dyDescent="0.3">
      <c r="C3" s="5" t="s">
        <v>46</v>
      </c>
      <c r="D3" s="11" t="s">
        <v>55</v>
      </c>
    </row>
    <row r="4" spans="2:19" s="1" customFormat="1" ht="43.5" customHeight="1" x14ac:dyDescent="0.25">
      <c r="B4" s="12" t="s">
        <v>52</v>
      </c>
      <c r="C4" s="5" t="s">
        <v>44</v>
      </c>
      <c r="D4" s="13">
        <v>44957</v>
      </c>
      <c r="E4" s="7">
        <f>D4-31</f>
        <v>44926</v>
      </c>
      <c r="F4" s="7">
        <f t="shared" ref="F4:P4" si="0">E4-31</f>
        <v>44895</v>
      </c>
      <c r="G4" s="7">
        <f t="shared" si="0"/>
        <v>44864</v>
      </c>
      <c r="H4" s="7">
        <f t="shared" si="0"/>
        <v>44833</v>
      </c>
      <c r="I4" s="7">
        <f t="shared" si="0"/>
        <v>44802</v>
      </c>
      <c r="J4" s="7">
        <f t="shared" si="0"/>
        <v>44771</v>
      </c>
      <c r="K4" s="7">
        <f t="shared" si="0"/>
        <v>44740</v>
      </c>
      <c r="L4" s="7">
        <f t="shared" si="0"/>
        <v>44709</v>
      </c>
      <c r="M4" s="7">
        <f t="shared" si="0"/>
        <v>44678</v>
      </c>
      <c r="N4" s="7">
        <f t="shared" si="0"/>
        <v>44647</v>
      </c>
      <c r="O4" s="7">
        <f t="shared" si="0"/>
        <v>44616</v>
      </c>
      <c r="P4" s="13">
        <f t="shared" si="0"/>
        <v>44585</v>
      </c>
      <c r="Q4" s="19" t="s">
        <v>45</v>
      </c>
      <c r="R4" s="6" t="s">
        <v>47</v>
      </c>
      <c r="S4" s="1" t="s">
        <v>53</v>
      </c>
    </row>
    <row r="5" spans="2:19" x14ac:dyDescent="0.25">
      <c r="B5" t="s">
        <v>48</v>
      </c>
      <c r="C5" s="8" t="s">
        <v>24</v>
      </c>
      <c r="D5" s="16">
        <v>46.1</v>
      </c>
      <c r="E5" s="3">
        <v>47.8</v>
      </c>
      <c r="F5" s="3">
        <v>52</v>
      </c>
      <c r="G5" s="3">
        <v>51.1</v>
      </c>
      <c r="H5" s="3">
        <v>51.2</v>
      </c>
      <c r="I5" s="3">
        <v>51.1</v>
      </c>
      <c r="J5" s="3">
        <v>53</v>
      </c>
      <c r="K5" s="3">
        <v>51.5</v>
      </c>
      <c r="L5" s="3">
        <v>50.9</v>
      </c>
      <c r="M5" s="3">
        <v>52</v>
      </c>
      <c r="N5" s="3">
        <v>59.5</v>
      </c>
      <c r="O5" s="3">
        <v>66</v>
      </c>
      <c r="P5" s="14">
        <v>63.8</v>
      </c>
      <c r="Q5" s="20">
        <f t="shared" ref="Q5:Q44" si="1">(D5-P5)/P5</f>
        <v>-0.27742946708463945</v>
      </c>
      <c r="R5" s="4">
        <f t="shared" ref="R5:R44" si="2">D5/$D$44</f>
        <v>6.2276258020938875E-3</v>
      </c>
    </row>
    <row r="6" spans="2:19" x14ac:dyDescent="0.25">
      <c r="B6" t="s">
        <v>51</v>
      </c>
      <c r="C6" s="8" t="s">
        <v>31</v>
      </c>
      <c r="D6" s="16">
        <v>39.5</v>
      </c>
      <c r="E6" s="3">
        <v>42.3</v>
      </c>
      <c r="F6" s="3">
        <v>48.4</v>
      </c>
      <c r="G6" s="3">
        <v>46.3</v>
      </c>
      <c r="H6" s="3">
        <v>47.1</v>
      </c>
      <c r="I6" s="3">
        <v>48.3</v>
      </c>
      <c r="J6" s="3">
        <v>50.3</v>
      </c>
      <c r="K6" s="3">
        <v>48.2</v>
      </c>
      <c r="L6" s="3">
        <v>48.2</v>
      </c>
      <c r="M6" s="3">
        <v>53.1</v>
      </c>
      <c r="N6" s="3">
        <v>53.5</v>
      </c>
      <c r="O6" s="3">
        <v>55.4</v>
      </c>
      <c r="P6" s="14">
        <v>54.5</v>
      </c>
      <c r="Q6" s="20">
        <f t="shared" si="1"/>
        <v>-0.27522935779816515</v>
      </c>
      <c r="R6" s="4">
        <f t="shared" si="2"/>
        <v>5.336035123269166E-3</v>
      </c>
    </row>
    <row r="7" spans="2:19" x14ac:dyDescent="0.25">
      <c r="B7" t="s">
        <v>49</v>
      </c>
      <c r="C7" s="8" t="s">
        <v>14</v>
      </c>
      <c r="D7" s="16">
        <v>183.9</v>
      </c>
      <c r="E7" s="3">
        <v>189</v>
      </c>
      <c r="F7" s="3">
        <v>203.6</v>
      </c>
      <c r="G7" s="3">
        <v>217.4</v>
      </c>
      <c r="H7" s="3">
        <v>206.7</v>
      </c>
      <c r="I7" s="3">
        <v>232.7</v>
      </c>
      <c r="J7" s="3">
        <v>231.8</v>
      </c>
      <c r="K7" s="3">
        <v>236.3</v>
      </c>
      <c r="L7" s="3">
        <v>242.5</v>
      </c>
      <c r="M7" s="3">
        <v>242.9</v>
      </c>
      <c r="N7" s="3">
        <v>246</v>
      </c>
      <c r="O7" s="3">
        <v>238.7</v>
      </c>
      <c r="P7" s="14">
        <v>232.9</v>
      </c>
      <c r="Q7" s="20">
        <f t="shared" si="1"/>
        <v>-0.21039072563331901</v>
      </c>
      <c r="R7" s="4">
        <f t="shared" si="2"/>
        <v>2.4842958459979737E-2</v>
      </c>
    </row>
    <row r="8" spans="2:19" x14ac:dyDescent="0.25">
      <c r="B8" t="s">
        <v>49</v>
      </c>
      <c r="C8" s="8" t="s">
        <v>9</v>
      </c>
      <c r="D8" s="16">
        <v>253.4</v>
      </c>
      <c r="E8" s="3">
        <v>254.8</v>
      </c>
      <c r="F8" s="3">
        <v>250.3</v>
      </c>
      <c r="G8" s="3">
        <v>245.1</v>
      </c>
      <c r="H8" s="3">
        <v>265.39999999999998</v>
      </c>
      <c r="I8" s="3">
        <v>275.60000000000002</v>
      </c>
      <c r="J8" s="3">
        <v>277.5</v>
      </c>
      <c r="K8" s="3">
        <v>285.60000000000002</v>
      </c>
      <c r="L8" s="3">
        <v>288.8</v>
      </c>
      <c r="M8" s="3">
        <v>309.7</v>
      </c>
      <c r="N8" s="3">
        <v>315.89999999999998</v>
      </c>
      <c r="O8" s="3">
        <v>314.89999999999998</v>
      </c>
      <c r="P8" s="14">
        <v>308.60000000000002</v>
      </c>
      <c r="Q8" s="20">
        <f t="shared" si="1"/>
        <v>-0.17887232663642261</v>
      </c>
      <c r="R8" s="4">
        <f t="shared" si="2"/>
        <v>3.4231678486997638E-2</v>
      </c>
      <c r="S8" t="s">
        <v>54</v>
      </c>
    </row>
    <row r="9" spans="2:19" x14ac:dyDescent="0.25">
      <c r="B9" t="s">
        <v>50</v>
      </c>
      <c r="C9" s="8" t="s">
        <v>37</v>
      </c>
      <c r="D9" s="16">
        <v>859.4</v>
      </c>
      <c r="E9" s="3">
        <v>867.1</v>
      </c>
      <c r="F9" s="3">
        <v>870.2</v>
      </c>
      <c r="G9" s="3">
        <v>877.9</v>
      </c>
      <c r="H9" s="3">
        <v>901.7</v>
      </c>
      <c r="I9" s="3">
        <v>938.6</v>
      </c>
      <c r="J9" s="3">
        <v>939.2</v>
      </c>
      <c r="K9" s="3">
        <v>938.8</v>
      </c>
      <c r="L9" s="3">
        <v>951.8</v>
      </c>
      <c r="M9" s="3">
        <v>976</v>
      </c>
      <c r="N9" s="3">
        <v>1013.2</v>
      </c>
      <c r="O9" s="3">
        <v>1028.7</v>
      </c>
      <c r="P9" s="14">
        <v>1033.8</v>
      </c>
      <c r="Q9" s="20">
        <f t="shared" si="1"/>
        <v>-0.16869800735151866</v>
      </c>
      <c r="R9" s="4">
        <f t="shared" si="2"/>
        <v>0.11609591354272206</v>
      </c>
    </row>
    <row r="10" spans="2:19" x14ac:dyDescent="0.25">
      <c r="B10" t="s">
        <v>48</v>
      </c>
      <c r="C10" s="8" t="s">
        <v>4</v>
      </c>
      <c r="D10" s="16">
        <v>1104.4000000000001</v>
      </c>
      <c r="E10" s="3">
        <v>1076.3</v>
      </c>
      <c r="F10" s="3">
        <v>1082.3</v>
      </c>
      <c r="G10" s="3">
        <v>1064.4000000000001</v>
      </c>
      <c r="H10" s="3">
        <v>1116.4000000000001</v>
      </c>
      <c r="I10" s="3">
        <v>1196</v>
      </c>
      <c r="J10" s="3">
        <v>1230.7</v>
      </c>
      <c r="K10" s="3">
        <v>1232.7</v>
      </c>
      <c r="L10" s="3">
        <v>1219.9000000000001</v>
      </c>
      <c r="M10" s="3">
        <v>1215</v>
      </c>
      <c r="N10" s="3">
        <v>1229</v>
      </c>
      <c r="O10" s="3">
        <v>1303</v>
      </c>
      <c r="P10" s="14">
        <v>1299.9000000000001</v>
      </c>
      <c r="Q10" s="20">
        <f t="shared" si="1"/>
        <v>-0.15039618432187091</v>
      </c>
      <c r="R10" s="4">
        <f t="shared" si="2"/>
        <v>0.14919284025667007</v>
      </c>
    </row>
    <row r="11" spans="2:19" x14ac:dyDescent="0.25">
      <c r="B11" t="s">
        <v>56</v>
      </c>
      <c r="C11" s="8" t="s">
        <v>22</v>
      </c>
      <c r="D11" s="17">
        <v>52.8</v>
      </c>
      <c r="E11" s="3">
        <v>46</v>
      </c>
      <c r="F11" s="3">
        <v>41.4</v>
      </c>
      <c r="G11" s="3">
        <v>43</v>
      </c>
      <c r="H11" s="3">
        <v>43.3</v>
      </c>
      <c r="I11" s="3">
        <v>47.5</v>
      </c>
      <c r="J11" s="3">
        <v>48</v>
      </c>
      <c r="K11" s="3">
        <v>49</v>
      </c>
      <c r="L11" s="3">
        <v>49.4</v>
      </c>
      <c r="M11" s="3">
        <v>57.2</v>
      </c>
      <c r="N11" s="3">
        <v>63.7</v>
      </c>
      <c r="O11" s="3">
        <v>61.6</v>
      </c>
      <c r="P11" s="14">
        <v>62.1</v>
      </c>
      <c r="Q11" s="20">
        <f t="shared" si="1"/>
        <v>-0.14975845410628025</v>
      </c>
      <c r="R11" s="4">
        <f t="shared" si="2"/>
        <v>7.1327254305977705E-3</v>
      </c>
    </row>
    <row r="12" spans="2:19" x14ac:dyDescent="0.25">
      <c r="B12" t="s">
        <v>48</v>
      </c>
      <c r="C12" s="8" t="s">
        <v>15</v>
      </c>
      <c r="D12" s="17">
        <v>105.8</v>
      </c>
      <c r="E12" s="3">
        <v>102.9</v>
      </c>
      <c r="F12" s="3">
        <v>100.3</v>
      </c>
      <c r="G12" s="3">
        <v>98.7</v>
      </c>
      <c r="H12" s="3">
        <v>104.9</v>
      </c>
      <c r="I12" s="3">
        <v>117.5</v>
      </c>
      <c r="J12" s="3">
        <v>111.9</v>
      </c>
      <c r="K12" s="3">
        <v>111.9</v>
      </c>
      <c r="L12" s="3">
        <v>115.3</v>
      </c>
      <c r="M12" s="3">
        <v>117.3</v>
      </c>
      <c r="N12" s="3">
        <v>118.9</v>
      </c>
      <c r="O12" s="3">
        <v>121.9</v>
      </c>
      <c r="P12" s="14">
        <v>123.8</v>
      </c>
      <c r="Q12" s="20">
        <f t="shared" si="1"/>
        <v>-0.14539579967689822</v>
      </c>
      <c r="R12" s="4">
        <f t="shared" si="2"/>
        <v>1.4292468760553867E-2</v>
      </c>
    </row>
    <row r="13" spans="2:19" x14ac:dyDescent="0.25">
      <c r="B13" t="s">
        <v>48</v>
      </c>
      <c r="C13" s="8" t="s">
        <v>25</v>
      </c>
      <c r="D13" s="16">
        <v>43.3</v>
      </c>
      <c r="E13" s="3">
        <v>48.5</v>
      </c>
      <c r="F13" s="3">
        <v>50.8</v>
      </c>
      <c r="G13" s="3">
        <v>50.3</v>
      </c>
      <c r="H13" s="3">
        <v>50.2</v>
      </c>
      <c r="I13" s="3">
        <v>51.1</v>
      </c>
      <c r="J13" s="3">
        <v>49.5</v>
      </c>
      <c r="K13" s="3">
        <v>46</v>
      </c>
      <c r="L13" s="3">
        <v>46.3</v>
      </c>
      <c r="M13" s="3">
        <v>46.1</v>
      </c>
      <c r="N13" s="3">
        <v>46.8</v>
      </c>
      <c r="O13" s="3">
        <v>50.6</v>
      </c>
      <c r="P13" s="14">
        <v>50.6</v>
      </c>
      <c r="Q13" s="20">
        <f t="shared" si="1"/>
        <v>-0.1442687747035574</v>
      </c>
      <c r="R13" s="4">
        <f t="shared" si="2"/>
        <v>5.8493752110773383E-3</v>
      </c>
    </row>
    <row r="14" spans="2:19" x14ac:dyDescent="0.25">
      <c r="B14" t="s">
        <v>56</v>
      </c>
      <c r="C14" s="8" t="s">
        <v>33</v>
      </c>
      <c r="D14" s="16">
        <v>36.299999999999997</v>
      </c>
      <c r="E14" s="3">
        <v>36.9</v>
      </c>
      <c r="F14" s="3">
        <v>35.6</v>
      </c>
      <c r="G14" s="3">
        <v>36.200000000000003</v>
      </c>
      <c r="H14" s="3">
        <v>37.1</v>
      </c>
      <c r="I14" s="3">
        <v>38.200000000000003</v>
      </c>
      <c r="J14" s="3">
        <v>39.9</v>
      </c>
      <c r="K14" s="3">
        <v>39.200000000000003</v>
      </c>
      <c r="L14" s="3">
        <v>39.1</v>
      </c>
      <c r="M14" s="3">
        <v>40.1</v>
      </c>
      <c r="N14" s="3">
        <v>40.700000000000003</v>
      </c>
      <c r="O14" s="3">
        <v>41.4</v>
      </c>
      <c r="P14" s="14">
        <v>42.3</v>
      </c>
      <c r="Q14" s="20">
        <f t="shared" si="1"/>
        <v>-0.14184397163120568</v>
      </c>
      <c r="R14" s="4">
        <f t="shared" si="2"/>
        <v>4.9037487335359675E-3</v>
      </c>
    </row>
    <row r="15" spans="2:19" x14ac:dyDescent="0.25">
      <c r="B15" t="s">
        <v>49</v>
      </c>
      <c r="C15" s="8" t="s">
        <v>16</v>
      </c>
      <c r="D15" s="17">
        <v>104.4</v>
      </c>
      <c r="E15" s="3">
        <v>92</v>
      </c>
      <c r="F15" s="3">
        <v>97.7</v>
      </c>
      <c r="G15" s="3">
        <v>95.7</v>
      </c>
      <c r="H15" s="3">
        <v>99.6</v>
      </c>
      <c r="I15" s="3">
        <v>111.1</v>
      </c>
      <c r="J15" s="3">
        <v>112.5</v>
      </c>
      <c r="K15" s="3">
        <v>112.9</v>
      </c>
      <c r="L15" s="3">
        <v>109</v>
      </c>
      <c r="M15" s="3">
        <v>115.6</v>
      </c>
      <c r="N15" s="3">
        <v>116.7</v>
      </c>
      <c r="O15" s="3">
        <v>120.1</v>
      </c>
      <c r="P15" s="14">
        <v>115.8</v>
      </c>
      <c r="Q15" s="20">
        <f t="shared" si="1"/>
        <v>-9.8445595854922213E-2</v>
      </c>
      <c r="R15" s="4">
        <f t="shared" si="2"/>
        <v>1.4103343465045593E-2</v>
      </c>
    </row>
    <row r="16" spans="2:19" x14ac:dyDescent="0.25">
      <c r="B16" t="s">
        <v>50</v>
      </c>
      <c r="C16" s="8" t="s">
        <v>12</v>
      </c>
      <c r="D16" s="16">
        <v>214</v>
      </c>
      <c r="E16" s="3">
        <v>217.4</v>
      </c>
      <c r="F16" s="3">
        <v>225.9</v>
      </c>
      <c r="G16" s="3">
        <v>220.1</v>
      </c>
      <c r="H16" s="3">
        <v>221.8</v>
      </c>
      <c r="I16" s="3">
        <v>227.3</v>
      </c>
      <c r="J16" s="3">
        <v>232.9</v>
      </c>
      <c r="K16" s="3">
        <v>226.1</v>
      </c>
      <c r="L16" s="3">
        <v>228.4</v>
      </c>
      <c r="M16" s="3">
        <v>229.2</v>
      </c>
      <c r="N16" s="3">
        <v>233.3</v>
      </c>
      <c r="O16" s="3">
        <v>237.4</v>
      </c>
      <c r="P16" s="14">
        <v>236.1</v>
      </c>
      <c r="Q16" s="20">
        <f t="shared" si="1"/>
        <v>-9.3604404913172359E-2</v>
      </c>
      <c r="R16" s="4">
        <f t="shared" si="2"/>
        <v>2.8909152313407634E-2</v>
      </c>
    </row>
    <row r="17" spans="2:18" x14ac:dyDescent="0.25">
      <c r="B17" t="s">
        <v>49</v>
      </c>
      <c r="C17" s="8" t="s">
        <v>27</v>
      </c>
      <c r="D17" s="17">
        <v>40.9</v>
      </c>
      <c r="E17" s="3">
        <v>37.700000000000003</v>
      </c>
      <c r="F17" s="3">
        <v>38.200000000000003</v>
      </c>
      <c r="G17" s="3">
        <v>34.700000000000003</v>
      </c>
      <c r="H17" s="3">
        <v>33</v>
      </c>
      <c r="I17" s="3">
        <v>33.9</v>
      </c>
      <c r="J17" s="3">
        <v>36.200000000000003</v>
      </c>
      <c r="K17" s="3">
        <v>35.299999999999997</v>
      </c>
      <c r="L17" s="3">
        <v>36</v>
      </c>
      <c r="M17" s="3">
        <v>37</v>
      </c>
      <c r="N17" s="3">
        <v>39.200000000000003</v>
      </c>
      <c r="O17" s="3">
        <v>45.5</v>
      </c>
      <c r="P17" s="14">
        <v>44.9</v>
      </c>
      <c r="Q17" s="20">
        <f t="shared" si="1"/>
        <v>-8.9086859688195991E-2</v>
      </c>
      <c r="R17" s="4">
        <f t="shared" si="2"/>
        <v>5.5251604187774401E-3</v>
      </c>
    </row>
    <row r="18" spans="2:18" x14ac:dyDescent="0.25">
      <c r="B18" t="s">
        <v>48</v>
      </c>
      <c r="C18" s="8" t="s">
        <v>23</v>
      </c>
      <c r="D18" s="17">
        <v>48.8</v>
      </c>
      <c r="E18" s="3">
        <v>48.3</v>
      </c>
      <c r="F18" s="3">
        <v>47.8</v>
      </c>
      <c r="G18" s="3">
        <v>47</v>
      </c>
      <c r="H18" s="3">
        <v>51.2</v>
      </c>
      <c r="I18" s="3">
        <v>50.9</v>
      </c>
      <c r="J18" s="3">
        <v>51.2</v>
      </c>
      <c r="K18" s="3">
        <v>49.7</v>
      </c>
      <c r="L18" s="3">
        <v>50.6</v>
      </c>
      <c r="M18" s="3">
        <v>50.9</v>
      </c>
      <c r="N18" s="3">
        <v>52.5</v>
      </c>
      <c r="O18" s="3">
        <v>53.9</v>
      </c>
      <c r="P18" s="14">
        <v>52.5</v>
      </c>
      <c r="Q18" s="20">
        <f t="shared" si="1"/>
        <v>-7.0476190476190526E-2</v>
      </c>
      <c r="R18" s="4">
        <f t="shared" si="2"/>
        <v>6.5923674434312726E-3</v>
      </c>
    </row>
    <row r="19" spans="2:18" x14ac:dyDescent="0.25">
      <c r="B19" t="s">
        <v>50</v>
      </c>
      <c r="C19" s="8" t="s">
        <v>40</v>
      </c>
      <c r="D19" s="16">
        <v>111</v>
      </c>
      <c r="E19" s="3">
        <v>119.7</v>
      </c>
      <c r="F19" s="3">
        <v>121.4</v>
      </c>
      <c r="G19" s="3">
        <v>120.7</v>
      </c>
      <c r="H19" s="3">
        <v>121</v>
      </c>
      <c r="I19" s="3">
        <v>122.1</v>
      </c>
      <c r="J19" s="3">
        <v>121.6</v>
      </c>
      <c r="K19" s="3">
        <v>119.2</v>
      </c>
      <c r="L19" s="3">
        <v>114.7</v>
      </c>
      <c r="M19" s="3">
        <v>115.7</v>
      </c>
      <c r="N19" s="3">
        <v>115.5</v>
      </c>
      <c r="O19" s="3">
        <v>116.7</v>
      </c>
      <c r="P19" s="14">
        <v>119.4</v>
      </c>
      <c r="Q19" s="20">
        <f t="shared" si="1"/>
        <v>-7.035175879396989E-2</v>
      </c>
      <c r="R19" s="4">
        <f t="shared" si="2"/>
        <v>1.4994934143870315E-2</v>
      </c>
    </row>
    <row r="20" spans="2:18" ht="15.75" thickBot="1" x14ac:dyDescent="0.3">
      <c r="B20" t="s">
        <v>48</v>
      </c>
      <c r="C20" s="8" t="s">
        <v>10</v>
      </c>
      <c r="D20" s="18">
        <v>234.6</v>
      </c>
      <c r="E20" s="3">
        <v>225.5</v>
      </c>
      <c r="F20" s="3">
        <v>223.9</v>
      </c>
      <c r="G20" s="3">
        <v>214.6</v>
      </c>
      <c r="H20" s="3">
        <v>215.3</v>
      </c>
      <c r="I20" s="3">
        <v>231.5</v>
      </c>
      <c r="J20" s="3">
        <v>238.2</v>
      </c>
      <c r="K20" s="3">
        <v>232.3</v>
      </c>
      <c r="L20" s="3">
        <v>229.1</v>
      </c>
      <c r="M20" s="3">
        <v>226.9</v>
      </c>
      <c r="N20" s="3">
        <v>236.9</v>
      </c>
      <c r="O20" s="3">
        <v>247</v>
      </c>
      <c r="P20" s="15">
        <v>247.1</v>
      </c>
      <c r="Q20" s="21">
        <f t="shared" si="1"/>
        <v>-5.0586806960744642E-2</v>
      </c>
      <c r="R20" s="4">
        <f t="shared" si="2"/>
        <v>3.1691995947315095E-2</v>
      </c>
    </row>
    <row r="21" spans="2:18" x14ac:dyDescent="0.25">
      <c r="B21" t="s">
        <v>49</v>
      </c>
      <c r="C21" s="2" t="s">
        <v>29</v>
      </c>
      <c r="D21" s="9">
        <v>40.200000000000003</v>
      </c>
      <c r="E21" s="3">
        <v>39.200000000000003</v>
      </c>
      <c r="F21" s="3">
        <v>38.1</v>
      </c>
      <c r="G21" s="3">
        <v>36.799999999999997</v>
      </c>
      <c r="H21" s="3">
        <v>36.799999999999997</v>
      </c>
      <c r="I21" s="3">
        <v>37.9</v>
      </c>
      <c r="J21" s="3">
        <v>40.200000000000003</v>
      </c>
      <c r="K21" s="3">
        <v>40.4</v>
      </c>
      <c r="L21" s="3">
        <v>41.9</v>
      </c>
      <c r="M21" s="3">
        <v>42.6</v>
      </c>
      <c r="N21" s="3">
        <v>44.2</v>
      </c>
      <c r="O21" s="3">
        <v>45.4</v>
      </c>
      <c r="P21" s="3">
        <v>42.1</v>
      </c>
      <c r="Q21" s="4">
        <f t="shared" si="1"/>
        <v>-4.5130641330166234E-2</v>
      </c>
      <c r="R21" s="4">
        <f t="shared" si="2"/>
        <v>5.430597771023303E-3</v>
      </c>
    </row>
    <row r="22" spans="2:18" x14ac:dyDescent="0.25">
      <c r="B22" t="s">
        <v>48</v>
      </c>
      <c r="C22" s="2" t="s">
        <v>34</v>
      </c>
      <c r="D22" s="9">
        <v>34.200000000000003</v>
      </c>
      <c r="E22" s="3">
        <v>34</v>
      </c>
      <c r="F22" s="3">
        <v>34.1</v>
      </c>
      <c r="G22" s="3">
        <v>33.799999999999997</v>
      </c>
      <c r="H22" s="3">
        <v>34</v>
      </c>
      <c r="I22" s="3">
        <v>36</v>
      </c>
      <c r="J22" s="3">
        <v>38.1</v>
      </c>
      <c r="K22" s="3">
        <v>40.5</v>
      </c>
      <c r="L22" s="3">
        <v>39.4</v>
      </c>
      <c r="M22" s="3">
        <v>36.5</v>
      </c>
      <c r="N22" s="3">
        <v>37.4</v>
      </c>
      <c r="O22" s="3">
        <v>37.200000000000003</v>
      </c>
      <c r="P22" s="3">
        <v>35.299999999999997</v>
      </c>
      <c r="Q22" s="4">
        <f t="shared" si="1"/>
        <v>-3.1161473087818539E-2</v>
      </c>
      <c r="R22" s="4">
        <f t="shared" si="2"/>
        <v>4.6200607902735563E-3</v>
      </c>
    </row>
    <row r="23" spans="2:18" x14ac:dyDescent="0.25">
      <c r="B23" t="s">
        <v>56</v>
      </c>
      <c r="C23" s="2" t="s">
        <v>13</v>
      </c>
      <c r="D23" s="9">
        <v>187.6</v>
      </c>
      <c r="E23" s="3">
        <v>182.9</v>
      </c>
      <c r="F23" s="3">
        <v>186.2</v>
      </c>
      <c r="G23" s="3">
        <v>175.8</v>
      </c>
      <c r="H23" s="3">
        <v>176.4</v>
      </c>
      <c r="I23" s="3">
        <v>188.3</v>
      </c>
      <c r="J23" s="3">
        <v>187.2</v>
      </c>
      <c r="K23" s="3">
        <v>180.9</v>
      </c>
      <c r="L23" s="3">
        <v>177.1</v>
      </c>
      <c r="M23" s="3">
        <v>182.1</v>
      </c>
      <c r="N23" s="3">
        <v>190.9</v>
      </c>
      <c r="O23" s="3">
        <v>192</v>
      </c>
      <c r="P23" s="3">
        <v>191.6</v>
      </c>
      <c r="Q23" s="4">
        <f t="shared" si="1"/>
        <v>-2.0876826722338204E-2</v>
      </c>
      <c r="R23" s="4">
        <f t="shared" si="2"/>
        <v>2.5342789598108748E-2</v>
      </c>
    </row>
    <row r="24" spans="2:18" x14ac:dyDescent="0.25">
      <c r="B24" t="s">
        <v>49</v>
      </c>
      <c r="C24" s="2" t="s">
        <v>7</v>
      </c>
      <c r="D24" s="9">
        <v>290.5</v>
      </c>
      <c r="E24" s="3">
        <v>269.7</v>
      </c>
      <c r="F24" s="3">
        <v>266.5</v>
      </c>
      <c r="G24" s="3">
        <v>258.39999999999998</v>
      </c>
      <c r="H24" s="3">
        <v>273.3</v>
      </c>
      <c r="I24" s="3">
        <v>290.60000000000002</v>
      </c>
      <c r="J24" s="3">
        <v>283.10000000000002</v>
      </c>
      <c r="K24" s="3">
        <v>291.5</v>
      </c>
      <c r="L24" s="3">
        <v>287.10000000000002</v>
      </c>
      <c r="M24" s="3">
        <v>268</v>
      </c>
      <c r="N24" s="3">
        <v>270.7</v>
      </c>
      <c r="O24" s="3">
        <v>278</v>
      </c>
      <c r="P24" s="3">
        <v>295.39999999999998</v>
      </c>
      <c r="Q24" s="4">
        <f t="shared" si="1"/>
        <v>-1.6587677725118408E-2</v>
      </c>
      <c r="R24" s="4">
        <f t="shared" si="2"/>
        <v>3.9243498817966904E-2</v>
      </c>
    </row>
    <row r="25" spans="2:18" x14ac:dyDescent="0.25">
      <c r="B25" t="s">
        <v>50</v>
      </c>
      <c r="C25" s="2" t="s">
        <v>39</v>
      </c>
      <c r="D25" s="9">
        <v>226.8</v>
      </c>
      <c r="E25" s="3">
        <v>221</v>
      </c>
      <c r="F25" s="3">
        <v>201</v>
      </c>
      <c r="G25" s="3">
        <v>185</v>
      </c>
      <c r="H25" s="3">
        <v>178.7</v>
      </c>
      <c r="I25" s="3">
        <v>189.8</v>
      </c>
      <c r="J25" s="3">
        <v>192.8</v>
      </c>
      <c r="K25" s="3">
        <v>187.3</v>
      </c>
      <c r="L25" s="3">
        <v>185.6</v>
      </c>
      <c r="M25" s="3">
        <v>195</v>
      </c>
      <c r="N25" s="3">
        <v>207.7</v>
      </c>
      <c r="O25" s="3">
        <v>205.4</v>
      </c>
      <c r="P25" s="3">
        <v>225.6</v>
      </c>
      <c r="Q25" s="4">
        <f t="shared" si="1"/>
        <v>5.3191489361702881E-3</v>
      </c>
      <c r="R25" s="4">
        <f t="shared" si="2"/>
        <v>3.0638297872340427E-2</v>
      </c>
    </row>
    <row r="26" spans="2:18" x14ac:dyDescent="0.25">
      <c r="B26" t="s">
        <v>49</v>
      </c>
      <c r="C26" s="2" t="s">
        <v>6</v>
      </c>
      <c r="D26" s="9">
        <v>318.2</v>
      </c>
      <c r="E26" s="3">
        <v>329.4</v>
      </c>
      <c r="F26" s="3">
        <v>311.10000000000002</v>
      </c>
      <c r="G26" s="3">
        <v>298.39999999999998</v>
      </c>
      <c r="H26" s="3">
        <v>299.89999999999998</v>
      </c>
      <c r="I26" s="3">
        <v>308.39999999999998</v>
      </c>
      <c r="J26" s="3">
        <v>306.5</v>
      </c>
      <c r="K26" s="3">
        <v>309.3</v>
      </c>
      <c r="L26" s="3">
        <v>296.5</v>
      </c>
      <c r="M26" s="3">
        <v>296.2</v>
      </c>
      <c r="N26" s="3">
        <v>303.2</v>
      </c>
      <c r="O26" s="3">
        <v>316.39999999999998</v>
      </c>
      <c r="P26" s="3">
        <v>313</v>
      </c>
      <c r="Q26" s="4">
        <f t="shared" si="1"/>
        <v>1.6613418530351403E-2</v>
      </c>
      <c r="R26" s="4">
        <f t="shared" si="2"/>
        <v>4.2985477879094902E-2</v>
      </c>
    </row>
    <row r="27" spans="2:18" x14ac:dyDescent="0.25">
      <c r="B27" t="s">
        <v>48</v>
      </c>
      <c r="C27" s="2" t="s">
        <v>20</v>
      </c>
      <c r="D27" s="9">
        <v>62.2</v>
      </c>
      <c r="E27" s="3">
        <v>57.1</v>
      </c>
      <c r="F27" s="3">
        <v>58.3</v>
      </c>
      <c r="G27" s="3">
        <v>58.5</v>
      </c>
      <c r="H27" s="3">
        <v>56.3</v>
      </c>
      <c r="I27" s="3">
        <v>56.2</v>
      </c>
      <c r="J27" s="3">
        <v>56.3</v>
      </c>
      <c r="K27" s="3">
        <v>54.3</v>
      </c>
      <c r="L27" s="3">
        <v>57.2</v>
      </c>
      <c r="M27" s="3">
        <v>60.2</v>
      </c>
      <c r="N27" s="3">
        <v>59.2</v>
      </c>
      <c r="O27" s="3">
        <v>60.6</v>
      </c>
      <c r="P27" s="3">
        <v>59.7</v>
      </c>
      <c r="Q27" s="4">
        <f t="shared" si="1"/>
        <v>4.1876046901172526E-2</v>
      </c>
      <c r="R27" s="4">
        <f t="shared" si="2"/>
        <v>8.402566700439042E-3</v>
      </c>
    </row>
    <row r="28" spans="2:18" x14ac:dyDescent="0.25">
      <c r="B28" t="s">
        <v>48</v>
      </c>
      <c r="C28" s="2" t="s">
        <v>38</v>
      </c>
      <c r="D28" s="9">
        <v>285.3</v>
      </c>
      <c r="E28" s="3">
        <v>283.8</v>
      </c>
      <c r="F28" s="3">
        <v>283.5</v>
      </c>
      <c r="G28" s="3">
        <v>291.7</v>
      </c>
      <c r="H28" s="3">
        <v>301.5</v>
      </c>
      <c r="I28" s="3">
        <v>308.60000000000002</v>
      </c>
      <c r="J28" s="3">
        <v>293.39999999999998</v>
      </c>
      <c r="K28" s="3">
        <v>302.3</v>
      </c>
      <c r="L28" s="3">
        <v>295.39999999999998</v>
      </c>
      <c r="M28" s="3">
        <v>292.5</v>
      </c>
      <c r="N28" s="3">
        <v>293.89999999999998</v>
      </c>
      <c r="O28" s="3">
        <v>275.89999999999998</v>
      </c>
      <c r="P28" s="3">
        <v>272.10000000000002</v>
      </c>
      <c r="Q28" s="4">
        <f t="shared" si="1"/>
        <v>4.851157662624031E-2</v>
      </c>
      <c r="R28" s="4">
        <f t="shared" si="2"/>
        <v>3.8541033434650457E-2</v>
      </c>
    </row>
    <row r="29" spans="2:18" x14ac:dyDescent="0.25">
      <c r="B29" t="s">
        <v>48</v>
      </c>
      <c r="C29" s="2" t="s">
        <v>32</v>
      </c>
      <c r="D29" s="9">
        <v>38.1</v>
      </c>
      <c r="E29" s="3">
        <v>46</v>
      </c>
      <c r="F29" s="3">
        <v>44.1</v>
      </c>
      <c r="G29" s="3">
        <v>45.1</v>
      </c>
      <c r="H29" s="3">
        <v>41.3</v>
      </c>
      <c r="I29" s="3">
        <v>40</v>
      </c>
      <c r="J29" s="3">
        <v>35.700000000000003</v>
      </c>
      <c r="K29" s="3">
        <v>30.3</v>
      </c>
      <c r="L29" s="3">
        <v>30</v>
      </c>
      <c r="M29" s="3">
        <v>39.5</v>
      </c>
      <c r="N29" s="3">
        <v>36.1</v>
      </c>
      <c r="O29" s="3">
        <v>33.5</v>
      </c>
      <c r="P29" s="3">
        <v>35.9</v>
      </c>
      <c r="Q29" s="4">
        <f t="shared" si="1"/>
        <v>6.1281337047353841E-2</v>
      </c>
      <c r="R29" s="4">
        <f t="shared" si="2"/>
        <v>5.1469098277608918E-3</v>
      </c>
    </row>
    <row r="30" spans="2:18" x14ac:dyDescent="0.25">
      <c r="B30" t="s">
        <v>49</v>
      </c>
      <c r="C30" s="2" t="s">
        <v>17</v>
      </c>
      <c r="D30" s="9">
        <v>91.3</v>
      </c>
      <c r="E30" s="3">
        <v>100.7</v>
      </c>
      <c r="F30" s="3">
        <v>90</v>
      </c>
      <c r="G30" s="3">
        <v>85.9</v>
      </c>
      <c r="H30" s="3">
        <v>83.9</v>
      </c>
      <c r="I30" s="3">
        <v>88.8</v>
      </c>
      <c r="J30" s="3">
        <v>87.5</v>
      </c>
      <c r="K30" s="3">
        <v>95.4</v>
      </c>
      <c r="L30" s="3">
        <v>91.6</v>
      </c>
      <c r="M30" s="3">
        <v>92.8</v>
      </c>
      <c r="N30" s="3">
        <v>93.8</v>
      </c>
      <c r="O30" s="3">
        <v>90.5</v>
      </c>
      <c r="P30" s="3">
        <v>84.3</v>
      </c>
      <c r="Q30" s="4">
        <f t="shared" si="1"/>
        <v>8.3036773428232499E-2</v>
      </c>
      <c r="R30" s="4">
        <f t="shared" si="2"/>
        <v>1.2333671057075312E-2</v>
      </c>
    </row>
    <row r="31" spans="2:18" x14ac:dyDescent="0.25">
      <c r="B31" t="s">
        <v>49</v>
      </c>
      <c r="C31" s="23" t="s">
        <v>36</v>
      </c>
      <c r="D31" s="9">
        <v>668.3</v>
      </c>
      <c r="E31" s="3">
        <v>654.5</v>
      </c>
      <c r="F31" s="3">
        <v>645.79999999999995</v>
      </c>
      <c r="G31" s="3">
        <v>641.29999999999995</v>
      </c>
      <c r="H31" s="3">
        <v>664.8</v>
      </c>
      <c r="I31" s="3">
        <v>646.5</v>
      </c>
      <c r="J31" s="3">
        <v>636.6</v>
      </c>
      <c r="K31" s="3">
        <v>617.29999999999995</v>
      </c>
      <c r="L31" s="3">
        <v>636.5</v>
      </c>
      <c r="M31" s="3">
        <v>614.29999999999995</v>
      </c>
      <c r="N31" s="3">
        <v>636.5</v>
      </c>
      <c r="O31" s="3">
        <v>627</v>
      </c>
      <c r="P31" s="3">
        <v>610.70000000000005</v>
      </c>
      <c r="Q31" s="22">
        <f t="shared" si="1"/>
        <v>9.431799574259031E-2</v>
      </c>
      <c r="R31" s="24">
        <f t="shared" si="2"/>
        <v>9.0280310705842609E-2</v>
      </c>
    </row>
    <row r="32" spans="2:18" x14ac:dyDescent="0.25">
      <c r="B32" t="s">
        <v>48</v>
      </c>
      <c r="C32" s="2" t="s">
        <v>35</v>
      </c>
      <c r="D32" s="9">
        <v>31.8</v>
      </c>
      <c r="E32" s="3">
        <v>32.1</v>
      </c>
      <c r="F32" s="3">
        <v>31</v>
      </c>
      <c r="G32" s="3">
        <v>31.1</v>
      </c>
      <c r="H32" s="3">
        <v>32.200000000000003</v>
      </c>
      <c r="I32" s="3">
        <v>32.4</v>
      </c>
      <c r="J32" s="3">
        <v>32</v>
      </c>
      <c r="K32" s="3">
        <v>30.8</v>
      </c>
      <c r="L32" s="3">
        <v>29.9</v>
      </c>
      <c r="M32" s="3">
        <v>30.3</v>
      </c>
      <c r="N32" s="3">
        <v>29.9</v>
      </c>
      <c r="O32" s="3">
        <v>29.5</v>
      </c>
      <c r="P32" s="3">
        <v>29</v>
      </c>
      <c r="Q32" s="4">
        <f t="shared" si="1"/>
        <v>9.6551724137931061E-2</v>
      </c>
      <c r="R32" s="4">
        <f t="shared" si="2"/>
        <v>4.2958459979736572E-3</v>
      </c>
    </row>
    <row r="33" spans="2:18" x14ac:dyDescent="0.25">
      <c r="B33" t="s">
        <v>48</v>
      </c>
      <c r="C33" s="23" t="s">
        <v>18</v>
      </c>
      <c r="D33" s="9">
        <v>77.400000000000006</v>
      </c>
      <c r="E33" s="3">
        <v>81.5</v>
      </c>
      <c r="F33" s="3">
        <v>83.6</v>
      </c>
      <c r="G33" s="3">
        <v>83.6</v>
      </c>
      <c r="H33" s="3">
        <v>82.6</v>
      </c>
      <c r="I33" s="3">
        <v>82.7</v>
      </c>
      <c r="J33" s="3">
        <v>82.3</v>
      </c>
      <c r="K33" s="3">
        <v>79.5</v>
      </c>
      <c r="L33" s="3">
        <v>77.400000000000006</v>
      </c>
      <c r="M33" s="3">
        <v>75.2</v>
      </c>
      <c r="N33" s="3">
        <v>73</v>
      </c>
      <c r="O33" s="3">
        <v>71.2</v>
      </c>
      <c r="P33" s="3">
        <v>69.7</v>
      </c>
      <c r="Q33" s="22">
        <f t="shared" si="1"/>
        <v>0.11047345767575327</v>
      </c>
      <c r="R33" s="4">
        <f t="shared" si="2"/>
        <v>1.0455927051671733E-2</v>
      </c>
    </row>
    <row r="34" spans="2:18" x14ac:dyDescent="0.25">
      <c r="B34" t="s">
        <v>49</v>
      </c>
      <c r="C34" s="23" t="s">
        <v>8</v>
      </c>
      <c r="D34" s="9">
        <v>254.1</v>
      </c>
      <c r="E34" s="3">
        <v>215.1</v>
      </c>
      <c r="F34" s="3">
        <v>228.7</v>
      </c>
      <c r="G34" s="3">
        <v>218.2</v>
      </c>
      <c r="H34" s="3">
        <v>199.9</v>
      </c>
      <c r="I34" s="3">
        <v>228.2</v>
      </c>
      <c r="J34" s="3">
        <v>227.9</v>
      </c>
      <c r="K34" s="3">
        <v>206.2</v>
      </c>
      <c r="L34" s="3">
        <v>225.5</v>
      </c>
      <c r="M34" s="3">
        <v>234.7</v>
      </c>
      <c r="N34" s="3">
        <v>236.5</v>
      </c>
      <c r="O34" s="3">
        <v>224.1</v>
      </c>
      <c r="P34" s="3">
        <v>217.6</v>
      </c>
      <c r="Q34" s="22">
        <f t="shared" si="1"/>
        <v>0.16773897058823531</v>
      </c>
      <c r="R34" s="24">
        <f t="shared" si="2"/>
        <v>3.4326241134751773E-2</v>
      </c>
    </row>
    <row r="35" spans="2:18" x14ac:dyDescent="0.25">
      <c r="B35" t="s">
        <v>48</v>
      </c>
      <c r="C35" s="23" t="s">
        <v>11</v>
      </c>
      <c r="D35" s="9">
        <v>232</v>
      </c>
      <c r="E35" s="3">
        <v>224.1</v>
      </c>
      <c r="F35" s="3">
        <v>219</v>
      </c>
      <c r="G35" s="3">
        <v>213</v>
      </c>
      <c r="H35" s="3">
        <v>212.6</v>
      </c>
      <c r="I35" s="3">
        <v>221.2</v>
      </c>
      <c r="J35" s="3">
        <v>212</v>
      </c>
      <c r="K35" s="3">
        <v>208.8</v>
      </c>
      <c r="L35" s="3">
        <v>203.7</v>
      </c>
      <c r="M35" s="3">
        <v>199</v>
      </c>
      <c r="N35" s="3">
        <v>199.8</v>
      </c>
      <c r="O35" s="3">
        <v>199.8</v>
      </c>
      <c r="P35" s="3">
        <v>198.6</v>
      </c>
      <c r="Q35" s="22">
        <f t="shared" si="1"/>
        <v>0.16817724068479359</v>
      </c>
      <c r="R35" s="24">
        <f t="shared" si="2"/>
        <v>3.1340763255656871E-2</v>
      </c>
    </row>
    <row r="36" spans="2:18" x14ac:dyDescent="0.25">
      <c r="B36" t="s">
        <v>48</v>
      </c>
      <c r="C36" s="23" t="s">
        <v>30</v>
      </c>
      <c r="D36" s="9">
        <v>39.5</v>
      </c>
      <c r="E36" s="3">
        <v>39.799999999999997</v>
      </c>
      <c r="F36" s="3">
        <v>35.700000000000003</v>
      </c>
      <c r="G36" s="3">
        <v>33.799999999999997</v>
      </c>
      <c r="H36" s="3">
        <v>34.4</v>
      </c>
      <c r="I36" s="3">
        <v>34</v>
      </c>
      <c r="J36" s="3">
        <v>35.1</v>
      </c>
      <c r="K36" s="3">
        <v>34.9</v>
      </c>
      <c r="L36" s="3">
        <v>34.9</v>
      </c>
      <c r="M36" s="3">
        <v>35.4</v>
      </c>
      <c r="N36" s="3">
        <v>34.5</v>
      </c>
      <c r="O36" s="3">
        <v>34</v>
      </c>
      <c r="P36" s="3">
        <v>33.299999999999997</v>
      </c>
      <c r="Q36" s="22">
        <f t="shared" si="1"/>
        <v>0.18618618618618629</v>
      </c>
      <c r="R36" s="4">
        <f t="shared" si="2"/>
        <v>5.336035123269166E-3</v>
      </c>
    </row>
    <row r="37" spans="2:18" x14ac:dyDescent="0.25">
      <c r="B37" t="s">
        <v>49</v>
      </c>
      <c r="C37" s="23" t="s">
        <v>19</v>
      </c>
      <c r="D37" s="9">
        <v>73.7</v>
      </c>
      <c r="E37" s="3">
        <v>67.400000000000006</v>
      </c>
      <c r="F37" s="3">
        <v>71.900000000000006</v>
      </c>
      <c r="G37" s="3">
        <v>63.8</v>
      </c>
      <c r="H37" s="3">
        <v>66.2</v>
      </c>
      <c r="I37" s="3">
        <v>66.3</v>
      </c>
      <c r="J37" s="3">
        <v>66.400000000000006</v>
      </c>
      <c r="K37" s="3">
        <v>64.5</v>
      </c>
      <c r="L37" s="3">
        <v>64.400000000000006</v>
      </c>
      <c r="M37" s="3">
        <v>63.1</v>
      </c>
      <c r="N37" s="3">
        <v>64.7</v>
      </c>
      <c r="O37" s="3">
        <v>65.5</v>
      </c>
      <c r="P37" s="3">
        <v>60.6</v>
      </c>
      <c r="Q37" s="22">
        <f t="shared" si="1"/>
        <v>0.21617161716171618</v>
      </c>
      <c r="R37" s="4">
        <f t="shared" si="2"/>
        <v>9.9560959135427222E-3</v>
      </c>
    </row>
    <row r="38" spans="2:18" x14ac:dyDescent="0.25">
      <c r="B38" t="s">
        <v>48</v>
      </c>
      <c r="C38" s="23" t="s">
        <v>21</v>
      </c>
      <c r="D38" s="9">
        <v>58.2</v>
      </c>
      <c r="E38" s="3">
        <v>58.6</v>
      </c>
      <c r="F38" s="3">
        <v>57.2</v>
      </c>
      <c r="G38" s="3">
        <v>56.4</v>
      </c>
      <c r="H38" s="3">
        <v>53.9</v>
      </c>
      <c r="I38" s="3">
        <v>53.3</v>
      </c>
      <c r="J38" s="3">
        <v>49.5</v>
      </c>
      <c r="K38" s="3">
        <v>48.8</v>
      </c>
      <c r="L38" s="3">
        <v>48</v>
      </c>
      <c r="M38" s="3">
        <v>47.3</v>
      </c>
      <c r="N38" s="3">
        <v>47.7</v>
      </c>
      <c r="O38" s="3">
        <v>47.1</v>
      </c>
      <c r="P38" s="3">
        <v>44.4</v>
      </c>
      <c r="Q38" s="22">
        <f t="shared" si="1"/>
        <v>0.31081081081081091</v>
      </c>
      <c r="R38" s="4">
        <f t="shared" si="2"/>
        <v>7.8622087132725442E-3</v>
      </c>
    </row>
    <row r="39" spans="2:18" x14ac:dyDescent="0.25">
      <c r="B39" t="s">
        <v>49</v>
      </c>
      <c r="C39" s="23" t="s">
        <v>5</v>
      </c>
      <c r="D39" s="9">
        <v>331.1</v>
      </c>
      <c r="E39" s="3">
        <v>354.3</v>
      </c>
      <c r="F39" s="3">
        <v>332.9</v>
      </c>
      <c r="G39" s="3">
        <v>327.2</v>
      </c>
      <c r="H39" s="3">
        <v>325</v>
      </c>
      <c r="I39" s="3">
        <v>287.8</v>
      </c>
      <c r="J39" s="3">
        <v>285.39999999999998</v>
      </c>
      <c r="K39" s="3">
        <v>273.5</v>
      </c>
      <c r="L39" s="3">
        <v>268.2</v>
      </c>
      <c r="M39" s="3">
        <v>255.6</v>
      </c>
      <c r="N39" s="3">
        <v>264.5</v>
      </c>
      <c r="O39" s="3">
        <v>258.39999999999998</v>
      </c>
      <c r="P39" s="3">
        <v>243</v>
      </c>
      <c r="Q39" s="22">
        <f t="shared" si="1"/>
        <v>0.36255144032921821</v>
      </c>
      <c r="R39" s="24">
        <f t="shared" si="2"/>
        <v>4.4728132387706857E-2</v>
      </c>
    </row>
    <row r="40" spans="2:18" x14ac:dyDescent="0.25">
      <c r="B40" t="s">
        <v>56</v>
      </c>
      <c r="C40" s="23" t="s">
        <v>41</v>
      </c>
      <c r="D40" s="9">
        <v>64.900000000000006</v>
      </c>
      <c r="E40" s="3">
        <v>58.6</v>
      </c>
      <c r="F40" s="3">
        <v>59.5</v>
      </c>
      <c r="G40" s="3">
        <v>53.9</v>
      </c>
      <c r="H40" s="3">
        <v>47.9</v>
      </c>
      <c r="I40" s="3">
        <v>48.2</v>
      </c>
      <c r="J40" s="3">
        <v>41.6</v>
      </c>
      <c r="K40" s="3">
        <v>40.1</v>
      </c>
      <c r="L40" s="3">
        <v>38.4</v>
      </c>
      <c r="M40" s="3">
        <v>41.9</v>
      </c>
      <c r="N40" s="3">
        <v>45.8</v>
      </c>
      <c r="O40" s="3">
        <v>46.5</v>
      </c>
      <c r="P40" s="3">
        <v>44.9</v>
      </c>
      <c r="Q40" s="22">
        <f t="shared" si="1"/>
        <v>0.44543429844098015</v>
      </c>
      <c r="R40" s="4">
        <f t="shared" si="2"/>
        <v>8.767308341776428E-3</v>
      </c>
    </row>
    <row r="41" spans="2:18" x14ac:dyDescent="0.25">
      <c r="B41" t="s">
        <v>49</v>
      </c>
      <c r="C41" s="23" t="s">
        <v>28</v>
      </c>
      <c r="D41" s="9">
        <v>40.299999999999997</v>
      </c>
      <c r="E41" s="3">
        <v>36.9</v>
      </c>
      <c r="F41" s="3">
        <v>36</v>
      </c>
      <c r="G41" s="3">
        <v>31.9</v>
      </c>
      <c r="H41" s="3">
        <v>33</v>
      </c>
      <c r="I41" s="3">
        <v>29.9</v>
      </c>
      <c r="J41" s="3">
        <v>28.8</v>
      </c>
      <c r="K41" s="3">
        <v>27</v>
      </c>
      <c r="L41" s="3">
        <v>29.5</v>
      </c>
      <c r="M41" s="3">
        <v>26</v>
      </c>
      <c r="N41" s="3">
        <v>27</v>
      </c>
      <c r="O41" s="3">
        <v>29</v>
      </c>
      <c r="P41" s="3">
        <v>27.4</v>
      </c>
      <c r="Q41" s="22">
        <f t="shared" si="1"/>
        <v>0.47080291970802918</v>
      </c>
      <c r="R41" s="4">
        <f t="shared" si="2"/>
        <v>5.4441067207024654E-3</v>
      </c>
    </row>
    <row r="42" spans="2:18" x14ac:dyDescent="0.25">
      <c r="B42" t="s">
        <v>48</v>
      </c>
      <c r="C42" s="23" t="s">
        <v>26</v>
      </c>
      <c r="D42" s="9">
        <v>41.2</v>
      </c>
      <c r="E42" s="3">
        <v>40.799999999999997</v>
      </c>
      <c r="F42" s="3">
        <v>39.700000000000003</v>
      </c>
      <c r="G42" s="3">
        <v>38</v>
      </c>
      <c r="H42" s="3">
        <v>36.9</v>
      </c>
      <c r="I42" s="3">
        <v>35.6</v>
      </c>
      <c r="J42" s="3">
        <v>34.6</v>
      </c>
      <c r="K42" s="3">
        <v>32</v>
      </c>
      <c r="L42" s="3">
        <v>32.9</v>
      </c>
      <c r="M42" s="3">
        <v>28.3</v>
      </c>
      <c r="N42" s="3">
        <v>26.2</v>
      </c>
      <c r="O42" s="3">
        <v>24.1</v>
      </c>
      <c r="P42" s="3">
        <v>23.4</v>
      </c>
      <c r="Q42" s="22">
        <f t="shared" si="1"/>
        <v>0.76068376068376087</v>
      </c>
      <c r="R42" s="4">
        <f t="shared" si="2"/>
        <v>5.5656872678149279E-3</v>
      </c>
    </row>
    <row r="43" spans="2:18" x14ac:dyDescent="0.25">
      <c r="B43" t="s">
        <v>62</v>
      </c>
      <c r="C43" s="2" t="s">
        <v>42</v>
      </c>
      <c r="D43" s="9">
        <v>437.2</v>
      </c>
      <c r="E43" s="3">
        <v>439.2</v>
      </c>
      <c r="F43" s="3">
        <v>424.9</v>
      </c>
      <c r="G43" s="3">
        <v>408.3</v>
      </c>
      <c r="H43" s="3">
        <v>414.1</v>
      </c>
      <c r="I43" s="3">
        <v>408.5</v>
      </c>
      <c r="J43" s="3">
        <v>407.7</v>
      </c>
      <c r="K43" s="3">
        <v>407.2</v>
      </c>
      <c r="L43" s="3">
        <v>400.1</v>
      </c>
      <c r="M43" s="3">
        <v>402</v>
      </c>
      <c r="N43" s="3">
        <v>399.6</v>
      </c>
      <c r="O43" s="3">
        <v>409.8</v>
      </c>
      <c r="P43" s="3">
        <v>410</v>
      </c>
      <c r="Q43" s="4">
        <f t="shared" si="1"/>
        <v>6.6341463414634122E-2</v>
      </c>
      <c r="R43" s="4">
        <f t="shared" si="2"/>
        <v>5.9061127997298207E-2</v>
      </c>
    </row>
    <row r="44" spans="2:18" x14ac:dyDescent="0.25">
      <c r="C44" s="5" t="s">
        <v>43</v>
      </c>
      <c r="D44" s="9">
        <v>7402.5</v>
      </c>
      <c r="E44" s="3">
        <v>7318.7</v>
      </c>
      <c r="F44" s="3">
        <v>7268.6</v>
      </c>
      <c r="G44" s="3">
        <v>7133.1</v>
      </c>
      <c r="H44" s="3">
        <v>7251.5</v>
      </c>
      <c r="I44" s="3">
        <v>7492.7</v>
      </c>
      <c r="J44" s="3">
        <v>7485.5</v>
      </c>
      <c r="K44" s="3">
        <v>7417</v>
      </c>
      <c r="L44" s="3">
        <v>7411</v>
      </c>
      <c r="M44" s="3">
        <v>7443.4</v>
      </c>
      <c r="N44" s="3">
        <v>7604.4</v>
      </c>
      <c r="O44" s="3">
        <v>7703.6</v>
      </c>
      <c r="P44" s="3">
        <v>7655.9</v>
      </c>
      <c r="Q44" s="25">
        <f t="shared" si="1"/>
        <v>-3.3098655938557146E-2</v>
      </c>
      <c r="R44" s="4">
        <f t="shared" si="2"/>
        <v>1</v>
      </c>
    </row>
    <row r="45" spans="2:18" x14ac:dyDescent="0.25">
      <c r="C45" s="1"/>
    </row>
    <row r="46" spans="2:18" x14ac:dyDescent="0.25">
      <c r="C46" s="2"/>
    </row>
    <row r="47" spans="2:18" x14ac:dyDescent="0.25">
      <c r="C47" s="2"/>
    </row>
    <row r="48" spans="2:18" x14ac:dyDescent="0.25">
      <c r="C48" s="2" t="s">
        <v>58</v>
      </c>
    </row>
    <row r="49" spans="2:4" x14ac:dyDescent="0.25">
      <c r="C49" s="2" t="s">
        <v>59</v>
      </c>
    </row>
    <row r="50" spans="2:4" x14ac:dyDescent="0.25">
      <c r="C50" s="1"/>
    </row>
    <row r="51" spans="2:4" x14ac:dyDescent="0.25">
      <c r="C51" s="2" t="s">
        <v>0</v>
      </c>
    </row>
    <row r="52" spans="2:4" x14ac:dyDescent="0.25">
      <c r="C52" s="2" t="s">
        <v>1</v>
      </c>
    </row>
    <row r="53" spans="2:4" x14ac:dyDescent="0.25">
      <c r="C53" s="2" t="s">
        <v>2</v>
      </c>
    </row>
    <row r="54" spans="2:4" x14ac:dyDescent="0.25">
      <c r="C54" s="2" t="s">
        <v>3</v>
      </c>
    </row>
    <row r="57" spans="2:4" x14ac:dyDescent="0.25">
      <c r="B57" s="26" t="s">
        <v>61</v>
      </c>
      <c r="C57" t="s">
        <v>60</v>
      </c>
      <c r="D57"/>
    </row>
    <row r="58" spans="2:4" x14ac:dyDescent="0.25">
      <c r="B58" s="10" t="s">
        <v>50</v>
      </c>
      <c r="C58" s="27">
        <v>0.19063829787234043</v>
      </c>
      <c r="D58"/>
    </row>
    <row r="59" spans="2:4" x14ac:dyDescent="0.25">
      <c r="B59" s="10" t="s">
        <v>56</v>
      </c>
      <c r="C59" s="27">
        <v>4.6146572104018915E-2</v>
      </c>
      <c r="D59"/>
    </row>
    <row r="60" spans="2:4" x14ac:dyDescent="0.25">
      <c r="B60" s="10" t="s">
        <v>49</v>
      </c>
      <c r="C60" s="27">
        <v>0.36343127321850721</v>
      </c>
      <c r="D60"/>
    </row>
    <row r="61" spans="2:4" x14ac:dyDescent="0.25">
      <c r="B61" s="10" t="s">
        <v>51</v>
      </c>
      <c r="C61" s="27">
        <v>5.336035123269166E-3</v>
      </c>
      <c r="D61"/>
    </row>
    <row r="62" spans="2:4" x14ac:dyDescent="0.25">
      <c r="B62" s="10" t="s">
        <v>48</v>
      </c>
      <c r="C62" s="27">
        <v>0.33541371158392441</v>
      </c>
      <c r="D62"/>
    </row>
    <row r="63" spans="2:4" x14ac:dyDescent="0.25">
      <c r="B63" s="10" t="s">
        <v>62</v>
      </c>
      <c r="C63" s="27">
        <v>5.9061127997298207E-2</v>
      </c>
      <c r="D63"/>
    </row>
    <row r="64" spans="2:4" x14ac:dyDescent="0.25">
      <c r="B64" s="10" t="s">
        <v>57</v>
      </c>
      <c r="C64" s="27">
        <v>1.0000270178993582</v>
      </c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</sheetData>
  <conditionalFormatting sqref="Q5:Q44">
    <cfRule type="cellIs" dxfId="0" priority="2" operator="lessThan">
      <formula>-0.05</formula>
    </cfRule>
  </conditionalFormatting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Powers</dc:creator>
  <cp:lastModifiedBy>Jason Powers</cp:lastModifiedBy>
  <dcterms:created xsi:type="dcterms:W3CDTF">2023-03-26T21:10:03Z</dcterms:created>
  <dcterms:modified xsi:type="dcterms:W3CDTF">2023-03-26T23:17:56Z</dcterms:modified>
</cp:coreProperties>
</file>